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ay\Dropbox\LiveYourLegend\renosparks\"/>
    </mc:Choice>
  </mc:AlternateContent>
  <bookViews>
    <workbookView xWindow="0" yWindow="156" windowWidth="21072" windowHeight="8508"/>
  </bookViews>
  <sheets>
    <sheet name="Intro" sheetId="6" r:id="rId1"/>
    <sheet name="Data" sheetId="1" r:id="rId2"/>
    <sheet name="Keys" sheetId="2" r:id="rId3"/>
    <sheet name="Sources" sheetId="5" r:id="rId4"/>
  </sheets>
  <calcPr calcId="152511"/>
</workbook>
</file>

<file path=xl/calcChain.xml><?xml version="1.0" encoding="utf-8"?>
<calcChain xmlns="http://schemas.openxmlformats.org/spreadsheetml/2006/main">
  <c r="R30" i="2" l="1"/>
  <c r="R31" i="2"/>
  <c r="C1150" i="1"/>
  <c r="C1151" i="1"/>
  <c r="C1152" i="1"/>
  <c r="C1153" i="1"/>
  <c r="C1154" i="1"/>
  <c r="C1155" i="1"/>
  <c r="C1156" i="1"/>
  <c r="C1157" i="1"/>
  <c r="C1158" i="1"/>
  <c r="C1159" i="1"/>
  <c r="C1160" i="1"/>
  <c r="C1161" i="1"/>
  <c r="C1162" i="1"/>
  <c r="C1163" i="1"/>
  <c r="C1164" i="1"/>
  <c r="C1165" i="1"/>
  <c r="C1166" i="1"/>
  <c r="C1167" i="1"/>
  <c r="C1168" i="1"/>
  <c r="C1169" i="1"/>
  <c r="C1170" i="1"/>
  <c r="C1171" i="1"/>
  <c r="C1172" i="1"/>
  <c r="C1173" i="1"/>
  <c r="C1174" i="1"/>
  <c r="C1175" i="1"/>
  <c r="C1176" i="1"/>
  <c r="C1177" i="1"/>
  <c r="C1178" i="1"/>
  <c r="C1179" i="1"/>
  <c r="C1180" i="1"/>
  <c r="C1181" i="1"/>
  <c r="C1182" i="1"/>
  <c r="C1183" i="1"/>
  <c r="C1184" i="1"/>
  <c r="C1185" i="1"/>
  <c r="C1186" i="1"/>
  <c r="C1187" i="1"/>
  <c r="C1188" i="1"/>
  <c r="C1189" i="1"/>
  <c r="C1190" i="1"/>
  <c r="C1191" i="1"/>
  <c r="C1192" i="1"/>
  <c r="C1193" i="1"/>
  <c r="C1194" i="1"/>
  <c r="C1195" i="1"/>
  <c r="C1196" i="1"/>
  <c r="C1197" i="1"/>
  <c r="C1198" i="1"/>
  <c r="C1199" i="1"/>
  <c r="C1200" i="1"/>
  <c r="C1201" i="1"/>
  <c r="C1202" i="1"/>
  <c r="C1203" i="1"/>
  <c r="C1204" i="1"/>
  <c r="C1205" i="1"/>
  <c r="C1206" i="1"/>
  <c r="C1207" i="1"/>
  <c r="C1208" i="1"/>
  <c r="C1209" i="1"/>
  <c r="C1210" i="1"/>
  <c r="C1211" i="1"/>
  <c r="C1212" i="1"/>
  <c r="C1213" i="1"/>
  <c r="C1214" i="1"/>
  <c r="C1215" i="1"/>
  <c r="C1216" i="1"/>
  <c r="C1217" i="1"/>
  <c r="C1218" i="1"/>
  <c r="C1219" i="1"/>
  <c r="C1220"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1080" i="1"/>
  <c r="C1081" i="1"/>
  <c r="C1082" i="1"/>
  <c r="C1083" i="1"/>
  <c r="C1084" i="1"/>
  <c r="C1085" i="1"/>
  <c r="C1086" i="1"/>
  <c r="C1087" i="1"/>
  <c r="C1088" i="1"/>
  <c r="C1089" i="1"/>
  <c r="C1090" i="1"/>
  <c r="C1091" i="1"/>
  <c r="C1092" i="1"/>
  <c r="C1093" i="1"/>
  <c r="C1094" i="1"/>
  <c r="C1095" i="1"/>
  <c r="C1096" i="1"/>
  <c r="C1097" i="1"/>
  <c r="C1098" i="1"/>
  <c r="C1099" i="1"/>
  <c r="C1100" i="1"/>
  <c r="C1101" i="1"/>
  <c r="C1102" i="1"/>
  <c r="C1103" i="1"/>
  <c r="C1104" i="1"/>
  <c r="C1105" i="1"/>
  <c r="C1106" i="1"/>
  <c r="C1107" i="1"/>
  <c r="C1108" i="1"/>
  <c r="C1109" i="1"/>
  <c r="C1110" i="1"/>
  <c r="C1111" i="1"/>
  <c r="C1112" i="1"/>
  <c r="C1113" i="1"/>
  <c r="C1114" i="1"/>
  <c r="C1115" i="1"/>
  <c r="C1116" i="1"/>
  <c r="C1117" i="1"/>
  <c r="C1118" i="1"/>
  <c r="C1119" i="1"/>
  <c r="C1120" i="1"/>
  <c r="C1121" i="1"/>
  <c r="C1122" i="1"/>
  <c r="C1123" i="1"/>
  <c r="C1124" i="1"/>
  <c r="C1125" i="1"/>
  <c r="C1126" i="1"/>
  <c r="C1127" i="1"/>
  <c r="C1128" i="1"/>
  <c r="C1129" i="1"/>
  <c r="C1130" i="1"/>
  <c r="C1131" i="1"/>
  <c r="C1132" i="1"/>
  <c r="C1133" i="1"/>
  <c r="C1134" i="1"/>
  <c r="C1135" i="1"/>
  <c r="C1136" i="1"/>
  <c r="C1137" i="1"/>
  <c r="C1138" i="1"/>
  <c r="C1139" i="1"/>
  <c r="C1140" i="1"/>
  <c r="C1141" i="1"/>
  <c r="C1142" i="1"/>
  <c r="C1143" i="1"/>
  <c r="C1144" i="1"/>
  <c r="C1145" i="1"/>
  <c r="C1146" i="1"/>
  <c r="C1147" i="1"/>
  <c r="C1148" i="1"/>
  <c r="C114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3" i="1"/>
  <c r="R3" i="2"/>
  <c r="R4" i="2"/>
  <c r="R5" i="2"/>
  <c r="R6" i="2"/>
  <c r="R7" i="2"/>
  <c r="R8" i="2"/>
  <c r="R9" i="2"/>
  <c r="R11" i="2"/>
  <c r="R12" i="2"/>
  <c r="R13" i="2"/>
  <c r="R14" i="2"/>
  <c r="R15" i="2"/>
  <c r="R16" i="2"/>
  <c r="R17" i="2"/>
  <c r="R18" i="2"/>
  <c r="R19" i="2"/>
  <c r="R20" i="2"/>
  <c r="R21" i="2"/>
  <c r="R22" i="2"/>
  <c r="R23" i="2"/>
  <c r="R25" i="2"/>
  <c r="R26" i="2"/>
  <c r="R27" i="2"/>
  <c r="R28" i="2"/>
  <c r="R29" i="2"/>
  <c r="R24" i="2"/>
  <c r="R10" i="2"/>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197" i="1"/>
  <c r="D1198" i="1"/>
  <c r="D1199" i="1"/>
  <c r="D1200" i="1"/>
  <c r="D1201" i="1"/>
  <c r="D1202" i="1"/>
  <c r="D1203" i="1"/>
  <c r="D1204" i="1"/>
  <c r="D1205" i="1"/>
  <c r="D1206" i="1"/>
  <c r="D1207" i="1"/>
  <c r="D1208" i="1"/>
  <c r="D1209" i="1"/>
  <c r="D1210" i="1"/>
  <c r="D1211" i="1"/>
  <c r="D1212" i="1"/>
  <c r="D1213" i="1"/>
  <c r="D1214" i="1"/>
  <c r="D1215" i="1"/>
  <c r="D1216" i="1"/>
  <c r="D1217" i="1"/>
  <c r="D1218" i="1"/>
  <c r="D1219" i="1"/>
  <c r="D1220"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 i="1"/>
  <c r="P4" i="1" l="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1015" i="1"/>
  <c r="P1016" i="1"/>
  <c r="P1017" i="1"/>
  <c r="P1018" i="1"/>
  <c r="P1019" i="1"/>
  <c r="P1020" i="1"/>
  <c r="P1021" i="1"/>
  <c r="P1022" i="1"/>
  <c r="P1023" i="1"/>
  <c r="P1024" i="1"/>
  <c r="P1025" i="1"/>
  <c r="P1026" i="1"/>
  <c r="P1027" i="1"/>
  <c r="P1028" i="1"/>
  <c r="P1029" i="1"/>
  <c r="P1030" i="1"/>
  <c r="P1031" i="1"/>
  <c r="P1032" i="1"/>
  <c r="P1033" i="1"/>
  <c r="P1034" i="1"/>
  <c r="P1035" i="1"/>
  <c r="P1036" i="1"/>
  <c r="P1037" i="1"/>
  <c r="P1038" i="1"/>
  <c r="P1039" i="1"/>
  <c r="P1040" i="1"/>
  <c r="P1041" i="1"/>
  <c r="P1042" i="1"/>
  <c r="P1043" i="1"/>
  <c r="P1044" i="1"/>
  <c r="P1045" i="1"/>
  <c r="P1046" i="1"/>
  <c r="P1047" i="1"/>
  <c r="P1048" i="1"/>
  <c r="P1049" i="1"/>
  <c r="P1050" i="1"/>
  <c r="P1051" i="1"/>
  <c r="P1052" i="1"/>
  <c r="P1053" i="1"/>
  <c r="P1054" i="1"/>
  <c r="P1055" i="1"/>
  <c r="P1056" i="1"/>
  <c r="P1057" i="1"/>
  <c r="P1058" i="1"/>
  <c r="P1059" i="1"/>
  <c r="P1060" i="1"/>
  <c r="P1061" i="1"/>
  <c r="P1062" i="1"/>
  <c r="P1063" i="1"/>
  <c r="P1064" i="1"/>
  <c r="P1065" i="1"/>
  <c r="P1066" i="1"/>
  <c r="P1067" i="1"/>
  <c r="P1068" i="1"/>
  <c r="P1069" i="1"/>
  <c r="P1070" i="1"/>
  <c r="P1071" i="1"/>
  <c r="P1072" i="1"/>
  <c r="P1073" i="1"/>
  <c r="P1074" i="1"/>
  <c r="P1075" i="1"/>
  <c r="P1076" i="1"/>
  <c r="P1077" i="1"/>
  <c r="P1078" i="1"/>
  <c r="P1079" i="1"/>
  <c r="P1080" i="1"/>
  <c r="P1081" i="1"/>
  <c r="P1082" i="1"/>
  <c r="P1083" i="1"/>
  <c r="P1084" i="1"/>
  <c r="P1085" i="1"/>
  <c r="P1086" i="1"/>
  <c r="P1087" i="1"/>
  <c r="P1088" i="1"/>
  <c r="P1089" i="1"/>
  <c r="P1090" i="1"/>
  <c r="P1091" i="1"/>
  <c r="P1092" i="1"/>
  <c r="P1093" i="1"/>
  <c r="P1094" i="1"/>
  <c r="P1095" i="1"/>
  <c r="P1096" i="1"/>
  <c r="P1097" i="1"/>
  <c r="P1098" i="1"/>
  <c r="P1099" i="1"/>
  <c r="P1100" i="1"/>
  <c r="P1101" i="1"/>
  <c r="P1102" i="1"/>
  <c r="P1103" i="1"/>
  <c r="P1104" i="1"/>
  <c r="P1105" i="1"/>
  <c r="P1106" i="1"/>
  <c r="P1107" i="1"/>
  <c r="P1108" i="1"/>
  <c r="P1109" i="1"/>
  <c r="P1110" i="1"/>
  <c r="P1111" i="1"/>
  <c r="P1112" i="1"/>
  <c r="P1113" i="1"/>
  <c r="P1114" i="1"/>
  <c r="P1115" i="1"/>
  <c r="P1116" i="1"/>
  <c r="P1117" i="1"/>
  <c r="P1118" i="1"/>
  <c r="P1119" i="1"/>
  <c r="P1120" i="1"/>
  <c r="P1121" i="1"/>
  <c r="P1122" i="1"/>
  <c r="P1123" i="1"/>
  <c r="P1124" i="1"/>
  <c r="P1125" i="1"/>
  <c r="P1126" i="1"/>
  <c r="P1127" i="1"/>
  <c r="P1128" i="1"/>
  <c r="P1129" i="1"/>
  <c r="P1130" i="1"/>
  <c r="P1131" i="1"/>
  <c r="P1132" i="1"/>
  <c r="P1133" i="1"/>
  <c r="P1134" i="1"/>
  <c r="P1135" i="1"/>
  <c r="P1136" i="1"/>
  <c r="P1137" i="1"/>
  <c r="P1138" i="1"/>
  <c r="P1139" i="1"/>
  <c r="P1140" i="1"/>
  <c r="P1141" i="1"/>
  <c r="P1142" i="1"/>
  <c r="P1143" i="1"/>
  <c r="P1144" i="1"/>
  <c r="P1145" i="1"/>
  <c r="P1146" i="1"/>
  <c r="P1147" i="1"/>
  <c r="P1148" i="1"/>
  <c r="P1149" i="1"/>
  <c r="P1150" i="1"/>
  <c r="P1151" i="1"/>
  <c r="P1152" i="1"/>
  <c r="P1153" i="1"/>
  <c r="P1154" i="1"/>
  <c r="P1155" i="1"/>
  <c r="P1156" i="1"/>
  <c r="P1157" i="1"/>
  <c r="P1158" i="1"/>
  <c r="P1159" i="1"/>
  <c r="P1160" i="1"/>
  <c r="P1161" i="1"/>
  <c r="P1162" i="1"/>
  <c r="P1163" i="1"/>
  <c r="P1164" i="1"/>
  <c r="P1165" i="1"/>
  <c r="P1166" i="1"/>
  <c r="P1167" i="1"/>
  <c r="P1168" i="1"/>
  <c r="P1169" i="1"/>
  <c r="P1170" i="1"/>
  <c r="P1171" i="1"/>
  <c r="P1172" i="1"/>
  <c r="P1173" i="1"/>
  <c r="P1174" i="1"/>
  <c r="P1175" i="1"/>
  <c r="P1176" i="1"/>
  <c r="P1177" i="1"/>
  <c r="P1178" i="1"/>
  <c r="P1179" i="1"/>
  <c r="P1180" i="1"/>
  <c r="P1181" i="1"/>
  <c r="P1182" i="1"/>
  <c r="P1183" i="1"/>
  <c r="P1184" i="1"/>
  <c r="P1185" i="1"/>
  <c r="P1186" i="1"/>
  <c r="P1187" i="1"/>
  <c r="P1188" i="1"/>
  <c r="P1189" i="1"/>
  <c r="P1190" i="1"/>
  <c r="P1191" i="1"/>
  <c r="P1192" i="1"/>
  <c r="P1193" i="1"/>
  <c r="P1194" i="1"/>
  <c r="P1195" i="1"/>
  <c r="P1196" i="1"/>
  <c r="P1197" i="1"/>
  <c r="P1198" i="1"/>
  <c r="P1199" i="1"/>
  <c r="P1200" i="1"/>
  <c r="P1201" i="1"/>
  <c r="P1202" i="1"/>
  <c r="P1203" i="1"/>
  <c r="P1204" i="1"/>
  <c r="P1205" i="1"/>
  <c r="P1206" i="1"/>
  <c r="P1207" i="1"/>
  <c r="P1208" i="1"/>
  <c r="P1209" i="1"/>
  <c r="P1210" i="1"/>
  <c r="P1211" i="1"/>
  <c r="P1212" i="1"/>
  <c r="P1213" i="1"/>
  <c r="P1214" i="1"/>
  <c r="P1215" i="1"/>
  <c r="P1216" i="1"/>
  <c r="P1217" i="1"/>
  <c r="P1218" i="1"/>
  <c r="P1219" i="1"/>
  <c r="P1220" i="1"/>
  <c r="P3"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1003" i="1"/>
  <c r="B1004" i="1"/>
  <c r="B1005" i="1"/>
  <c r="B1006" i="1"/>
  <c r="B1007" i="1"/>
  <c r="B1008"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8" i="1"/>
  <c r="B1039" i="1"/>
  <c r="B1040" i="1"/>
  <c r="B1041" i="1"/>
  <c r="B1042" i="1"/>
  <c r="B1043" i="1"/>
  <c r="B1044" i="1"/>
  <c r="B1045" i="1"/>
  <c r="B1046" i="1"/>
  <c r="B1047" i="1"/>
  <c r="B1048" i="1"/>
  <c r="B1049" i="1"/>
  <c r="B1050" i="1"/>
  <c r="B1051" i="1"/>
  <c r="B1052" i="1"/>
  <c r="B1053" i="1"/>
  <c r="B1054" i="1"/>
  <c r="B1055" i="1"/>
  <c r="B1056" i="1"/>
  <c r="B1057" i="1"/>
  <c r="B1058" i="1"/>
  <c r="B1059" i="1"/>
  <c r="B1060" i="1"/>
  <c r="B1061" i="1"/>
  <c r="B1062" i="1"/>
  <c r="B1063" i="1"/>
  <c r="B1064" i="1"/>
  <c r="B1065" i="1"/>
  <c r="B1066" i="1"/>
  <c r="B1067" i="1"/>
  <c r="B1068" i="1"/>
  <c r="B1069" i="1"/>
  <c r="B1070" i="1"/>
  <c r="B1071" i="1"/>
  <c r="B1072" i="1"/>
  <c r="B1073" i="1"/>
  <c r="B1074" i="1"/>
  <c r="B1075" i="1"/>
  <c r="B1076" i="1"/>
  <c r="B1077" i="1"/>
  <c r="B1078" i="1"/>
  <c r="B1079" i="1"/>
  <c r="B1080" i="1"/>
  <c r="B1081" i="1"/>
  <c r="B1082" i="1"/>
  <c r="B1083" i="1"/>
  <c r="B1084" i="1"/>
  <c r="B1085" i="1"/>
  <c r="B1086" i="1"/>
  <c r="B1087" i="1"/>
  <c r="B1088" i="1"/>
  <c r="B1089" i="1"/>
  <c r="B1090" i="1"/>
  <c r="B1091" i="1"/>
  <c r="B1092" i="1"/>
  <c r="B1093" i="1"/>
  <c r="B1094" i="1"/>
  <c r="B1095" i="1"/>
  <c r="B1096" i="1"/>
  <c r="B1097" i="1"/>
  <c r="B1098" i="1"/>
  <c r="B1099" i="1"/>
  <c r="B1100" i="1"/>
  <c r="B1101" i="1"/>
  <c r="B1102" i="1"/>
  <c r="B1103" i="1"/>
  <c r="B1104" i="1"/>
  <c r="B1105" i="1"/>
  <c r="B1106" i="1"/>
  <c r="B1107" i="1"/>
  <c r="B1108" i="1"/>
  <c r="B1109" i="1"/>
  <c r="B1110" i="1"/>
  <c r="B1111" i="1"/>
  <c r="B1112" i="1"/>
  <c r="B1113" i="1"/>
  <c r="B1114" i="1"/>
  <c r="B1115" i="1"/>
  <c r="B1116" i="1"/>
  <c r="B1117" i="1"/>
  <c r="B1118" i="1"/>
  <c r="B1119" i="1"/>
  <c r="B1120" i="1"/>
  <c r="B1121" i="1"/>
  <c r="B1122" i="1"/>
  <c r="B1123" i="1"/>
  <c r="B1124" i="1"/>
  <c r="B1125" i="1"/>
  <c r="B1126" i="1"/>
  <c r="B1127" i="1"/>
  <c r="B1128" i="1"/>
  <c r="B1129" i="1"/>
  <c r="B1130" i="1"/>
  <c r="B1131" i="1"/>
  <c r="B1132" i="1"/>
  <c r="B1133" i="1"/>
  <c r="B1134" i="1"/>
  <c r="B1135" i="1"/>
  <c r="B1136" i="1"/>
  <c r="B1137" i="1"/>
  <c r="B1138" i="1"/>
  <c r="B1139" i="1"/>
  <c r="B1140" i="1"/>
  <c r="B1141" i="1"/>
  <c r="B1142" i="1"/>
  <c r="B1143" i="1"/>
  <c r="B1144" i="1"/>
  <c r="B1145" i="1"/>
  <c r="B1146" i="1"/>
  <c r="B1147" i="1"/>
  <c r="B1148" i="1"/>
  <c r="B1149" i="1"/>
  <c r="B1150" i="1"/>
  <c r="B1151" i="1"/>
  <c r="B1152" i="1"/>
  <c r="B1153" i="1"/>
  <c r="B1154" i="1"/>
  <c r="B1155" i="1"/>
  <c r="B1156" i="1"/>
  <c r="B1157" i="1"/>
  <c r="B1158" i="1"/>
  <c r="B1159" i="1"/>
  <c r="B1160" i="1"/>
  <c r="B1161" i="1"/>
  <c r="B1162" i="1"/>
  <c r="B1163" i="1"/>
  <c r="B1164" i="1"/>
  <c r="B1165" i="1"/>
  <c r="B1166" i="1"/>
  <c r="B1167" i="1"/>
  <c r="B1168" i="1"/>
  <c r="B1169" i="1"/>
  <c r="B1170" i="1"/>
  <c r="B1171" i="1"/>
  <c r="B1172" i="1"/>
  <c r="B1173" i="1"/>
  <c r="B1174" i="1"/>
  <c r="B1175" i="1"/>
  <c r="B1176" i="1"/>
  <c r="B1177" i="1"/>
  <c r="B1178" i="1"/>
  <c r="B1179" i="1"/>
  <c r="B1180" i="1"/>
  <c r="B1181" i="1"/>
  <c r="B1182" i="1"/>
  <c r="B1183" i="1"/>
  <c r="B1184" i="1"/>
  <c r="B1185" i="1"/>
  <c r="B1186" i="1"/>
  <c r="B1187" i="1"/>
  <c r="B1188" i="1"/>
  <c r="B1189" i="1"/>
  <c r="B1190" i="1"/>
  <c r="B1191" i="1"/>
  <c r="B1192" i="1"/>
  <c r="B1193" i="1"/>
  <c r="B1194" i="1"/>
  <c r="B1195" i="1"/>
  <c r="B1196" i="1"/>
  <c r="B1197" i="1"/>
  <c r="B1198" i="1"/>
  <c r="B1199" i="1"/>
  <c r="B1200" i="1"/>
  <c r="B1201" i="1"/>
  <c r="B1202" i="1"/>
  <c r="B1203" i="1"/>
  <c r="B1204" i="1"/>
  <c r="B1205" i="1"/>
  <c r="B1206" i="1"/>
  <c r="B1207" i="1"/>
  <c r="B1208" i="1"/>
  <c r="B1209" i="1"/>
  <c r="B1210" i="1"/>
  <c r="B1211" i="1"/>
  <c r="B1212" i="1"/>
  <c r="B1213" i="1"/>
  <c r="B1214" i="1"/>
  <c r="B1215" i="1"/>
  <c r="B1216" i="1"/>
  <c r="B1217" i="1"/>
  <c r="B1218" i="1"/>
  <c r="B1219" i="1"/>
  <c r="B1220"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4" i="1"/>
  <c r="B5" i="1"/>
  <c r="B6" i="1"/>
  <c r="B7" i="1"/>
  <c r="B8" i="1"/>
  <c r="B9" i="1"/>
  <c r="B10" i="1"/>
  <c r="B11" i="1"/>
  <c r="B12" i="1"/>
  <c r="B13" i="1"/>
  <c r="B14" i="1"/>
  <c r="B15" i="1"/>
  <c r="B16" i="1"/>
  <c r="B17" i="1"/>
  <c r="B3" i="1"/>
  <c r="N6" i="2"/>
  <c r="G3" i="2"/>
  <c r="K4" i="2"/>
  <c r="K5" i="2"/>
  <c r="K6" i="2"/>
  <c r="K7" i="2"/>
  <c r="K8" i="2"/>
  <c r="K9" i="2"/>
  <c r="K10" i="2"/>
  <c r="K11" i="2"/>
  <c r="K12" i="2"/>
  <c r="K13" i="2"/>
  <c r="K14" i="2"/>
  <c r="K15" i="2"/>
  <c r="K16" i="2"/>
  <c r="K17" i="2"/>
  <c r="K18" i="2"/>
  <c r="K19" i="2"/>
  <c r="K20" i="2"/>
  <c r="K21" i="2"/>
  <c r="O4" i="1"/>
  <c r="O5" i="1"/>
  <c r="O6" i="1"/>
  <c r="O7" i="1"/>
  <c r="K3" i="2" s="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489" i="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7" i="1"/>
  <c r="O558" i="1"/>
  <c r="O559" i="1"/>
  <c r="O560" i="1"/>
  <c r="O561" i="1"/>
  <c r="O562" i="1"/>
  <c r="O563" i="1"/>
  <c r="O564" i="1"/>
  <c r="O565" i="1"/>
  <c r="O566" i="1"/>
  <c r="O567" i="1"/>
  <c r="O568" i="1"/>
  <c r="O569" i="1"/>
  <c r="O570" i="1"/>
  <c r="O571" i="1"/>
  <c r="O572" i="1"/>
  <c r="O573" i="1"/>
  <c r="O574" i="1"/>
  <c r="O575" i="1"/>
  <c r="O576" i="1"/>
  <c r="O577" i="1"/>
  <c r="O578" i="1"/>
  <c r="O579" i="1"/>
  <c r="O580" i="1"/>
  <c r="O581" i="1"/>
  <c r="O582" i="1"/>
  <c r="O583" i="1"/>
  <c r="O584" i="1"/>
  <c r="O585" i="1"/>
  <c r="O586" i="1"/>
  <c r="O587" i="1"/>
  <c r="O588" i="1"/>
  <c r="O589" i="1"/>
  <c r="O590" i="1"/>
  <c r="O591" i="1"/>
  <c r="O592" i="1"/>
  <c r="O593" i="1"/>
  <c r="O594" i="1"/>
  <c r="O595" i="1"/>
  <c r="O596" i="1"/>
  <c r="O597" i="1"/>
  <c r="O598" i="1"/>
  <c r="O599" i="1"/>
  <c r="O600" i="1"/>
  <c r="O601" i="1"/>
  <c r="O602" i="1"/>
  <c r="O603" i="1"/>
  <c r="O604" i="1"/>
  <c r="O605" i="1"/>
  <c r="O606" i="1"/>
  <c r="O607" i="1"/>
  <c r="O608" i="1"/>
  <c r="O609" i="1"/>
  <c r="O610" i="1"/>
  <c r="O611" i="1"/>
  <c r="O612" i="1"/>
  <c r="O613" i="1"/>
  <c r="O614" i="1"/>
  <c r="O615" i="1"/>
  <c r="O616" i="1"/>
  <c r="O617" i="1"/>
  <c r="O618" i="1"/>
  <c r="O619" i="1"/>
  <c r="O620" i="1"/>
  <c r="O621" i="1"/>
  <c r="O622" i="1"/>
  <c r="O623" i="1"/>
  <c r="O624" i="1"/>
  <c r="O625" i="1"/>
  <c r="O626" i="1"/>
  <c r="O627" i="1"/>
  <c r="O628" i="1"/>
  <c r="O629" i="1"/>
  <c r="O630" i="1"/>
  <c r="O631" i="1"/>
  <c r="O632" i="1"/>
  <c r="O633" i="1"/>
  <c r="O634" i="1"/>
  <c r="O635" i="1"/>
  <c r="O636" i="1"/>
  <c r="O637" i="1"/>
  <c r="O638" i="1"/>
  <c r="O639" i="1"/>
  <c r="O640" i="1"/>
  <c r="O641" i="1"/>
  <c r="O642" i="1"/>
  <c r="O643" i="1"/>
  <c r="O644" i="1"/>
  <c r="O645" i="1"/>
  <c r="O646" i="1"/>
  <c r="O647" i="1"/>
  <c r="O648" i="1"/>
  <c r="O649" i="1"/>
  <c r="O650" i="1"/>
  <c r="O651" i="1"/>
  <c r="O652" i="1"/>
  <c r="O653" i="1"/>
  <c r="O654" i="1"/>
  <c r="O655" i="1"/>
  <c r="O656" i="1"/>
  <c r="O657" i="1"/>
  <c r="O658" i="1"/>
  <c r="O659" i="1"/>
  <c r="O660" i="1"/>
  <c r="O661" i="1"/>
  <c r="O662" i="1"/>
  <c r="O663" i="1"/>
  <c r="O664" i="1"/>
  <c r="O665" i="1"/>
  <c r="O666" i="1"/>
  <c r="O667" i="1"/>
  <c r="O668" i="1"/>
  <c r="O669" i="1"/>
  <c r="O670" i="1"/>
  <c r="O671" i="1"/>
  <c r="O672" i="1"/>
  <c r="O673" i="1"/>
  <c r="O674" i="1"/>
  <c r="O675" i="1"/>
  <c r="O676" i="1"/>
  <c r="O677" i="1"/>
  <c r="O678" i="1"/>
  <c r="O679" i="1"/>
  <c r="O680" i="1"/>
  <c r="O681" i="1"/>
  <c r="O682" i="1"/>
  <c r="O683" i="1"/>
  <c r="O684" i="1"/>
  <c r="O685" i="1"/>
  <c r="O686" i="1"/>
  <c r="O687" i="1"/>
  <c r="O688" i="1"/>
  <c r="O689" i="1"/>
  <c r="O690" i="1"/>
  <c r="O691" i="1"/>
  <c r="O692" i="1"/>
  <c r="O693" i="1"/>
  <c r="O694" i="1"/>
  <c r="O695" i="1"/>
  <c r="O696" i="1"/>
  <c r="O697" i="1"/>
  <c r="O698" i="1"/>
  <c r="O699" i="1"/>
  <c r="O700" i="1"/>
  <c r="O701" i="1"/>
  <c r="O702" i="1"/>
  <c r="O703" i="1"/>
  <c r="O704" i="1"/>
  <c r="O705" i="1"/>
  <c r="O706" i="1"/>
  <c r="O707" i="1"/>
  <c r="O708" i="1"/>
  <c r="O709" i="1"/>
  <c r="O710" i="1"/>
  <c r="O711" i="1"/>
  <c r="O712" i="1"/>
  <c r="O713" i="1"/>
  <c r="O714" i="1"/>
  <c r="O715" i="1"/>
  <c r="O716" i="1"/>
  <c r="O717" i="1"/>
  <c r="O718" i="1"/>
  <c r="O719" i="1"/>
  <c r="O720" i="1"/>
  <c r="O721" i="1"/>
  <c r="O722" i="1"/>
  <c r="O723" i="1"/>
  <c r="O724" i="1"/>
  <c r="O725" i="1"/>
  <c r="O726" i="1"/>
  <c r="O727" i="1"/>
  <c r="O728" i="1"/>
  <c r="O729" i="1"/>
  <c r="O730" i="1"/>
  <c r="O731" i="1"/>
  <c r="O732" i="1"/>
  <c r="O733" i="1"/>
  <c r="O734" i="1"/>
  <c r="O735" i="1"/>
  <c r="O736" i="1"/>
  <c r="O737" i="1"/>
  <c r="O738" i="1"/>
  <c r="O739" i="1"/>
  <c r="O740" i="1"/>
  <c r="O741" i="1"/>
  <c r="O742" i="1"/>
  <c r="O743" i="1"/>
  <c r="O744" i="1"/>
  <c r="O745" i="1"/>
  <c r="O746" i="1"/>
  <c r="O747" i="1"/>
  <c r="O748" i="1"/>
  <c r="O749" i="1"/>
  <c r="O750" i="1"/>
  <c r="O751" i="1"/>
  <c r="O752" i="1"/>
  <c r="O753" i="1"/>
  <c r="O754" i="1"/>
  <c r="O755" i="1"/>
  <c r="O756" i="1"/>
  <c r="O757" i="1"/>
  <c r="O758" i="1"/>
  <c r="O759" i="1"/>
  <c r="O760" i="1"/>
  <c r="O761" i="1"/>
  <c r="O762" i="1"/>
  <c r="O763" i="1"/>
  <c r="O764" i="1"/>
  <c r="O765" i="1"/>
  <c r="O766" i="1"/>
  <c r="O767" i="1"/>
  <c r="O768" i="1"/>
  <c r="O769" i="1"/>
  <c r="O770" i="1"/>
  <c r="O771" i="1"/>
  <c r="O772" i="1"/>
  <c r="O773" i="1"/>
  <c r="O774" i="1"/>
  <c r="O775" i="1"/>
  <c r="O776" i="1"/>
  <c r="O777" i="1"/>
  <c r="O778" i="1"/>
  <c r="O779" i="1"/>
  <c r="O780" i="1"/>
  <c r="O781" i="1"/>
  <c r="O782" i="1"/>
  <c r="O783" i="1"/>
  <c r="O784" i="1"/>
  <c r="O785" i="1"/>
  <c r="O786" i="1"/>
  <c r="O787" i="1"/>
  <c r="O788" i="1"/>
  <c r="O789" i="1"/>
  <c r="O790" i="1"/>
  <c r="O791" i="1"/>
  <c r="O792" i="1"/>
  <c r="O793" i="1"/>
  <c r="O794" i="1"/>
  <c r="O795" i="1"/>
  <c r="O796" i="1"/>
  <c r="O797" i="1"/>
  <c r="O798" i="1"/>
  <c r="O799" i="1"/>
  <c r="O800" i="1"/>
  <c r="O801" i="1"/>
  <c r="O802" i="1"/>
  <c r="O803" i="1"/>
  <c r="O804" i="1"/>
  <c r="O805" i="1"/>
  <c r="O806" i="1"/>
  <c r="O807" i="1"/>
  <c r="O808" i="1"/>
  <c r="O809" i="1"/>
  <c r="O810" i="1"/>
  <c r="O811" i="1"/>
  <c r="O812" i="1"/>
  <c r="O813" i="1"/>
  <c r="O814" i="1"/>
  <c r="O815" i="1"/>
  <c r="O816" i="1"/>
  <c r="O817" i="1"/>
  <c r="O818" i="1"/>
  <c r="O819" i="1"/>
  <c r="O820" i="1"/>
  <c r="O821" i="1"/>
  <c r="O822" i="1"/>
  <c r="O823" i="1"/>
  <c r="O824" i="1"/>
  <c r="O825" i="1"/>
  <c r="O826" i="1"/>
  <c r="O827" i="1"/>
  <c r="O828" i="1"/>
  <c r="O829" i="1"/>
  <c r="O830" i="1"/>
  <c r="O831" i="1"/>
  <c r="O832" i="1"/>
  <c r="O833" i="1"/>
  <c r="O834" i="1"/>
  <c r="O835" i="1"/>
  <c r="O836" i="1"/>
  <c r="O837" i="1"/>
  <c r="O838" i="1"/>
  <c r="O839" i="1"/>
  <c r="O840" i="1"/>
  <c r="O841" i="1"/>
  <c r="O842" i="1"/>
  <c r="O843" i="1"/>
  <c r="O844" i="1"/>
  <c r="O845" i="1"/>
  <c r="O846" i="1"/>
  <c r="O847" i="1"/>
  <c r="O848" i="1"/>
  <c r="O849" i="1"/>
  <c r="O850" i="1"/>
  <c r="O851" i="1"/>
  <c r="O852" i="1"/>
  <c r="O853" i="1"/>
  <c r="O854" i="1"/>
  <c r="O855" i="1"/>
  <c r="O856" i="1"/>
  <c r="O857" i="1"/>
  <c r="O858" i="1"/>
  <c r="O859" i="1"/>
  <c r="O860" i="1"/>
  <c r="O861" i="1"/>
  <c r="O862" i="1"/>
  <c r="O863" i="1"/>
  <c r="O864" i="1"/>
  <c r="O865" i="1"/>
  <c r="O866" i="1"/>
  <c r="O867" i="1"/>
  <c r="O868" i="1"/>
  <c r="O869" i="1"/>
  <c r="O870" i="1"/>
  <c r="O871" i="1"/>
  <c r="O872" i="1"/>
  <c r="O873" i="1"/>
  <c r="O874" i="1"/>
  <c r="O875" i="1"/>
  <c r="O876" i="1"/>
  <c r="O877" i="1"/>
  <c r="O878" i="1"/>
  <c r="O879" i="1"/>
  <c r="O880" i="1"/>
  <c r="O881" i="1"/>
  <c r="O882" i="1"/>
  <c r="O883" i="1"/>
  <c r="O884" i="1"/>
  <c r="O885" i="1"/>
  <c r="O886" i="1"/>
  <c r="O887" i="1"/>
  <c r="O888" i="1"/>
  <c r="O889" i="1"/>
  <c r="O890" i="1"/>
  <c r="O891" i="1"/>
  <c r="O892" i="1"/>
  <c r="O893" i="1"/>
  <c r="O894" i="1"/>
  <c r="O895" i="1"/>
  <c r="O896" i="1"/>
  <c r="O897" i="1"/>
  <c r="O898" i="1"/>
  <c r="O899" i="1"/>
  <c r="O900" i="1"/>
  <c r="O901" i="1"/>
  <c r="O902" i="1"/>
  <c r="O903" i="1"/>
  <c r="O904" i="1"/>
  <c r="O905" i="1"/>
  <c r="O906" i="1"/>
  <c r="O907" i="1"/>
  <c r="O908" i="1"/>
  <c r="O909" i="1"/>
  <c r="O910" i="1"/>
  <c r="O911" i="1"/>
  <c r="O912" i="1"/>
  <c r="O913" i="1"/>
  <c r="O914" i="1"/>
  <c r="O915" i="1"/>
  <c r="O916" i="1"/>
  <c r="O917" i="1"/>
  <c r="O918" i="1"/>
  <c r="O919" i="1"/>
  <c r="O920" i="1"/>
  <c r="O921" i="1"/>
  <c r="O922" i="1"/>
  <c r="O923" i="1"/>
  <c r="O924" i="1"/>
  <c r="O925" i="1"/>
  <c r="O926" i="1"/>
  <c r="O927" i="1"/>
  <c r="O928" i="1"/>
  <c r="O929" i="1"/>
  <c r="O930" i="1"/>
  <c r="O931" i="1"/>
  <c r="O932" i="1"/>
  <c r="O933" i="1"/>
  <c r="O934" i="1"/>
  <c r="O935" i="1"/>
  <c r="O936" i="1"/>
  <c r="O937" i="1"/>
  <c r="O938" i="1"/>
  <c r="O939" i="1"/>
  <c r="O940" i="1"/>
  <c r="O941" i="1"/>
  <c r="O942" i="1"/>
  <c r="O943" i="1"/>
  <c r="O944" i="1"/>
  <c r="O945" i="1"/>
  <c r="O946" i="1"/>
  <c r="O947" i="1"/>
  <c r="O948" i="1"/>
  <c r="O949" i="1"/>
  <c r="O950" i="1"/>
  <c r="O951" i="1"/>
  <c r="O952" i="1"/>
  <c r="O953" i="1"/>
  <c r="O954" i="1"/>
  <c r="O955" i="1"/>
  <c r="O956" i="1"/>
  <c r="O957" i="1"/>
  <c r="O958" i="1"/>
  <c r="O959" i="1"/>
  <c r="O960" i="1"/>
  <c r="O961" i="1"/>
  <c r="O962" i="1"/>
  <c r="O963" i="1"/>
  <c r="O964" i="1"/>
  <c r="O965" i="1"/>
  <c r="O966" i="1"/>
  <c r="O967" i="1"/>
  <c r="O968" i="1"/>
  <c r="O969" i="1"/>
  <c r="O970" i="1"/>
  <c r="O971" i="1"/>
  <c r="O972" i="1"/>
  <c r="O973" i="1"/>
  <c r="O974" i="1"/>
  <c r="O975" i="1"/>
  <c r="O976" i="1"/>
  <c r="O977" i="1"/>
  <c r="O978" i="1"/>
  <c r="O979" i="1"/>
  <c r="O980" i="1"/>
  <c r="O981" i="1"/>
  <c r="O982" i="1"/>
  <c r="O983" i="1"/>
  <c r="O984" i="1"/>
  <c r="O985" i="1"/>
  <c r="O986" i="1"/>
  <c r="O987" i="1"/>
  <c r="O988" i="1"/>
  <c r="O989" i="1"/>
  <c r="O990" i="1"/>
  <c r="O991" i="1"/>
  <c r="O992" i="1"/>
  <c r="O993" i="1"/>
  <c r="O994" i="1"/>
  <c r="O995" i="1"/>
  <c r="O996" i="1"/>
  <c r="O997" i="1"/>
  <c r="O998" i="1"/>
  <c r="O999" i="1"/>
  <c r="O1000" i="1"/>
  <c r="O1001" i="1"/>
  <c r="O1002" i="1"/>
  <c r="O1003" i="1"/>
  <c r="O1004" i="1"/>
  <c r="O1005" i="1"/>
  <c r="O1006" i="1"/>
  <c r="O1007" i="1"/>
  <c r="O1008" i="1"/>
  <c r="O1009" i="1"/>
  <c r="O1010" i="1"/>
  <c r="O1011" i="1"/>
  <c r="O1012" i="1"/>
  <c r="O1013" i="1"/>
  <c r="O1014" i="1"/>
  <c r="O1015" i="1"/>
  <c r="O1016" i="1"/>
  <c r="O1017" i="1"/>
  <c r="O1018" i="1"/>
  <c r="O1019" i="1"/>
  <c r="O1020" i="1"/>
  <c r="O1021" i="1"/>
  <c r="O1022" i="1"/>
  <c r="O1023" i="1"/>
  <c r="O1024" i="1"/>
  <c r="O1025" i="1"/>
  <c r="O1026" i="1"/>
  <c r="O1027" i="1"/>
  <c r="O1028" i="1"/>
  <c r="O1029" i="1"/>
  <c r="O1030" i="1"/>
  <c r="O1031" i="1"/>
  <c r="O1032" i="1"/>
  <c r="O1033" i="1"/>
  <c r="O1034" i="1"/>
  <c r="O1035" i="1"/>
  <c r="O1036" i="1"/>
  <c r="O1037" i="1"/>
  <c r="O1038" i="1"/>
  <c r="O1039" i="1"/>
  <c r="O1040" i="1"/>
  <c r="O1041" i="1"/>
  <c r="O1042" i="1"/>
  <c r="O1043" i="1"/>
  <c r="O1044" i="1"/>
  <c r="O1045" i="1"/>
  <c r="O1046" i="1"/>
  <c r="O1047" i="1"/>
  <c r="O1048" i="1"/>
  <c r="O1049" i="1"/>
  <c r="O1050" i="1"/>
  <c r="O1051" i="1"/>
  <c r="O1052" i="1"/>
  <c r="O1053" i="1"/>
  <c r="O1054" i="1"/>
  <c r="O1055" i="1"/>
  <c r="O1056" i="1"/>
  <c r="O1057" i="1"/>
  <c r="O1058" i="1"/>
  <c r="O1059" i="1"/>
  <c r="O1060" i="1"/>
  <c r="O1061" i="1"/>
  <c r="O1062" i="1"/>
  <c r="O1063" i="1"/>
  <c r="O1064" i="1"/>
  <c r="O1065" i="1"/>
  <c r="O1066" i="1"/>
  <c r="O1067" i="1"/>
  <c r="O1068" i="1"/>
  <c r="O1069" i="1"/>
  <c r="O1070" i="1"/>
  <c r="O1071" i="1"/>
  <c r="O1072" i="1"/>
  <c r="O1073" i="1"/>
  <c r="O1074" i="1"/>
  <c r="O1075" i="1"/>
  <c r="O1076" i="1"/>
  <c r="O1077" i="1"/>
  <c r="O1078" i="1"/>
  <c r="O1079" i="1"/>
  <c r="O1080" i="1"/>
  <c r="O1081" i="1"/>
  <c r="O1082" i="1"/>
  <c r="O1083" i="1"/>
  <c r="O1084" i="1"/>
  <c r="O1085" i="1"/>
  <c r="O1086" i="1"/>
  <c r="O1087" i="1"/>
  <c r="O1088" i="1"/>
  <c r="O1089" i="1"/>
  <c r="O1090" i="1"/>
  <c r="O1091" i="1"/>
  <c r="O1092" i="1"/>
  <c r="O1093" i="1"/>
  <c r="O1094" i="1"/>
  <c r="O1095" i="1"/>
  <c r="O1096" i="1"/>
  <c r="O1097" i="1"/>
  <c r="O1098" i="1"/>
  <c r="O1099" i="1"/>
  <c r="O1100" i="1"/>
  <c r="O1101" i="1"/>
  <c r="O1102" i="1"/>
  <c r="O1103" i="1"/>
  <c r="O1104" i="1"/>
  <c r="O1105" i="1"/>
  <c r="O1106" i="1"/>
  <c r="O1107" i="1"/>
  <c r="O1108" i="1"/>
  <c r="O1109" i="1"/>
  <c r="O1110" i="1"/>
  <c r="O1111" i="1"/>
  <c r="O1112" i="1"/>
  <c r="O1113" i="1"/>
  <c r="O1114" i="1"/>
  <c r="O1115" i="1"/>
  <c r="O1116" i="1"/>
  <c r="O1117" i="1"/>
  <c r="O1118" i="1"/>
  <c r="O1119" i="1"/>
  <c r="O1120" i="1"/>
  <c r="O1121" i="1"/>
  <c r="O1122" i="1"/>
  <c r="O1123" i="1"/>
  <c r="O1124" i="1"/>
  <c r="O1125" i="1"/>
  <c r="O1126" i="1"/>
  <c r="O1127" i="1"/>
  <c r="O1128" i="1"/>
  <c r="O1129" i="1"/>
  <c r="O1130" i="1"/>
  <c r="O1131" i="1"/>
  <c r="O1132" i="1"/>
  <c r="O1133" i="1"/>
  <c r="O1134" i="1"/>
  <c r="O1135" i="1"/>
  <c r="O1136" i="1"/>
  <c r="O1137" i="1"/>
  <c r="O1138" i="1"/>
  <c r="O1139" i="1"/>
  <c r="O1140" i="1"/>
  <c r="O1141" i="1"/>
  <c r="O1142" i="1"/>
  <c r="O1143" i="1"/>
  <c r="O1144" i="1"/>
  <c r="O1145" i="1"/>
  <c r="O1146" i="1"/>
  <c r="O1147" i="1"/>
  <c r="O1148" i="1"/>
  <c r="O1149" i="1"/>
  <c r="O1150" i="1"/>
  <c r="O1151" i="1"/>
  <c r="O1152" i="1"/>
  <c r="O1153" i="1"/>
  <c r="O1154" i="1"/>
  <c r="O1155" i="1"/>
  <c r="O1156" i="1"/>
  <c r="O1157" i="1"/>
  <c r="O1158" i="1"/>
  <c r="O1159" i="1"/>
  <c r="O1160" i="1"/>
  <c r="O1161" i="1"/>
  <c r="O1162" i="1"/>
  <c r="O1163" i="1"/>
  <c r="O1164" i="1"/>
  <c r="O1165" i="1"/>
  <c r="O1166" i="1"/>
  <c r="O1167" i="1"/>
  <c r="O1168" i="1"/>
  <c r="O1169" i="1"/>
  <c r="O1170" i="1"/>
  <c r="O1171" i="1"/>
  <c r="O1172" i="1"/>
  <c r="O1173" i="1"/>
  <c r="O1174" i="1"/>
  <c r="O1175" i="1"/>
  <c r="O1176" i="1"/>
  <c r="O1177" i="1"/>
  <c r="O1178" i="1"/>
  <c r="O1179" i="1"/>
  <c r="O1180" i="1"/>
  <c r="O1181" i="1"/>
  <c r="O1182" i="1"/>
  <c r="O1183" i="1"/>
  <c r="O1184" i="1"/>
  <c r="O1185" i="1"/>
  <c r="O1186" i="1"/>
  <c r="O1187" i="1"/>
  <c r="O1188" i="1"/>
  <c r="O1189" i="1"/>
  <c r="O1190" i="1"/>
  <c r="O1191" i="1"/>
  <c r="O1192" i="1"/>
  <c r="O1193" i="1"/>
  <c r="O1194" i="1"/>
  <c r="O1195" i="1"/>
  <c r="O1196" i="1"/>
  <c r="O1197" i="1"/>
  <c r="O1198" i="1"/>
  <c r="O1199" i="1"/>
  <c r="O1200" i="1"/>
  <c r="O1201" i="1"/>
  <c r="O1202" i="1"/>
  <c r="O1203" i="1"/>
  <c r="O1204" i="1"/>
  <c r="O1205" i="1"/>
  <c r="O1206" i="1"/>
  <c r="O1207" i="1"/>
  <c r="O1208" i="1"/>
  <c r="O1209" i="1"/>
  <c r="O1210" i="1"/>
  <c r="O1211" i="1"/>
  <c r="O1212" i="1"/>
  <c r="O1213" i="1"/>
  <c r="O1214" i="1"/>
  <c r="O1215" i="1"/>
  <c r="O1216" i="1"/>
  <c r="O1217" i="1"/>
  <c r="O1218" i="1"/>
  <c r="O1219" i="1"/>
  <c r="O1220" i="1"/>
  <c r="O3" i="1"/>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4" i="2"/>
  <c r="F5" i="2"/>
  <c r="F6" i="2"/>
  <c r="F7" i="2"/>
  <c r="F8" i="2"/>
  <c r="F9" i="2"/>
  <c r="F10" i="2"/>
  <c r="F11" i="2"/>
  <c r="F12" i="2"/>
  <c r="F13" i="2"/>
  <c r="F14" i="2"/>
  <c r="F15" i="2"/>
  <c r="F16" i="2"/>
  <c r="F17" i="2"/>
  <c r="F18" i="2"/>
  <c r="F19" i="2"/>
  <c r="F20" i="2"/>
  <c r="F21" i="2"/>
  <c r="F22" i="2"/>
  <c r="F3" i="2"/>
  <c r="N3" i="2" s="1"/>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4" i="2"/>
  <c r="G5" i="2"/>
  <c r="G6" i="2"/>
  <c r="G7" i="2"/>
  <c r="G8" i="2"/>
  <c r="G9" i="2"/>
  <c r="G10" i="2"/>
  <c r="G11" i="2"/>
  <c r="G12" i="2"/>
  <c r="G13" i="2"/>
  <c r="G14" i="2"/>
  <c r="G15" i="2"/>
  <c r="G16" i="2"/>
  <c r="G17" i="2"/>
  <c r="G18" i="2"/>
  <c r="G19" i="2"/>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N302" i="1"/>
  <c r="N303" i="1"/>
  <c r="N304" i="1"/>
  <c r="N305" i="1"/>
  <c r="N306" i="1"/>
  <c r="N307" i="1"/>
  <c r="N308" i="1"/>
  <c r="N309" i="1"/>
  <c r="N310" i="1"/>
  <c r="N311" i="1"/>
  <c r="N312" i="1"/>
  <c r="N313" i="1"/>
  <c r="N314" i="1"/>
  <c r="N315" i="1"/>
  <c r="N316" i="1"/>
  <c r="N317" i="1"/>
  <c r="N318" i="1"/>
  <c r="N319" i="1"/>
  <c r="N320" i="1"/>
  <c r="N321" i="1"/>
  <c r="N322" i="1"/>
  <c r="N323" i="1"/>
  <c r="N324" i="1"/>
  <c r="N325" i="1"/>
  <c r="N326" i="1"/>
  <c r="N327" i="1"/>
  <c r="N328" i="1"/>
  <c r="N329" i="1"/>
  <c r="N330" i="1"/>
  <c r="N331" i="1"/>
  <c r="N332" i="1"/>
  <c r="N333" i="1"/>
  <c r="N334" i="1"/>
  <c r="N335" i="1"/>
  <c r="N336" i="1"/>
  <c r="N337" i="1"/>
  <c r="N338" i="1"/>
  <c r="N339" i="1"/>
  <c r="N340" i="1"/>
  <c r="N341" i="1"/>
  <c r="N342" i="1"/>
  <c r="N343" i="1"/>
  <c r="N344" i="1"/>
  <c r="N345" i="1"/>
  <c r="N346" i="1"/>
  <c r="N347" i="1"/>
  <c r="N348" i="1"/>
  <c r="N349" i="1"/>
  <c r="N350" i="1"/>
  <c r="N351" i="1"/>
  <c r="N352" i="1"/>
  <c r="N353" i="1"/>
  <c r="N354" i="1"/>
  <c r="N355" i="1"/>
  <c r="N356" i="1"/>
  <c r="N357" i="1"/>
  <c r="N358" i="1"/>
  <c r="N359" i="1"/>
  <c r="N360" i="1"/>
  <c r="N361" i="1"/>
  <c r="N362" i="1"/>
  <c r="N363" i="1"/>
  <c r="N364" i="1"/>
  <c r="N365" i="1"/>
  <c r="N366" i="1"/>
  <c r="N367" i="1"/>
  <c r="N368" i="1"/>
  <c r="N369" i="1"/>
  <c r="N370" i="1"/>
  <c r="N371" i="1"/>
  <c r="N372" i="1"/>
  <c r="N373" i="1"/>
  <c r="N374" i="1"/>
  <c r="N375" i="1"/>
  <c r="N376" i="1"/>
  <c r="N377" i="1"/>
  <c r="N378" i="1"/>
  <c r="N379" i="1"/>
  <c r="N380" i="1"/>
  <c r="N381" i="1"/>
  <c r="N382" i="1"/>
  <c r="N383" i="1"/>
  <c r="N384" i="1"/>
  <c r="N385" i="1"/>
  <c r="N386" i="1"/>
  <c r="N387" i="1"/>
  <c r="N388" i="1"/>
  <c r="N389" i="1"/>
  <c r="N390" i="1"/>
  <c r="N391" i="1"/>
  <c r="N392" i="1"/>
  <c r="N393" i="1"/>
  <c r="N394" i="1"/>
  <c r="N395" i="1"/>
  <c r="N396" i="1"/>
  <c r="N397" i="1"/>
  <c r="N398" i="1"/>
  <c r="N399" i="1"/>
  <c r="N400" i="1"/>
  <c r="N401" i="1"/>
  <c r="N402" i="1"/>
  <c r="N403" i="1"/>
  <c r="N404" i="1"/>
  <c r="N405" i="1"/>
  <c r="N406" i="1"/>
  <c r="N407" i="1"/>
  <c r="N408" i="1"/>
  <c r="N409" i="1"/>
  <c r="N410" i="1"/>
  <c r="N411" i="1"/>
  <c r="N412" i="1"/>
  <c r="N413" i="1"/>
  <c r="N414" i="1"/>
  <c r="N415" i="1"/>
  <c r="N416" i="1"/>
  <c r="N417" i="1"/>
  <c r="N418" i="1"/>
  <c r="N419" i="1"/>
  <c r="N420" i="1"/>
  <c r="N421" i="1"/>
  <c r="N422" i="1"/>
  <c r="N423" i="1"/>
  <c r="N424" i="1"/>
  <c r="N425" i="1"/>
  <c r="N426" i="1"/>
  <c r="N427" i="1"/>
  <c r="N428" i="1"/>
  <c r="N429" i="1"/>
  <c r="N430" i="1"/>
  <c r="N431" i="1"/>
  <c r="N432" i="1"/>
  <c r="N433" i="1"/>
  <c r="N434" i="1"/>
  <c r="N435" i="1"/>
  <c r="N436" i="1"/>
  <c r="N437" i="1"/>
  <c r="N438" i="1"/>
  <c r="N439" i="1"/>
  <c r="N440" i="1"/>
  <c r="N441" i="1"/>
  <c r="N442" i="1"/>
  <c r="N443" i="1"/>
  <c r="N444" i="1"/>
  <c r="N445" i="1"/>
  <c r="N446" i="1"/>
  <c r="N447" i="1"/>
  <c r="N448" i="1"/>
  <c r="N449" i="1"/>
  <c r="N450" i="1"/>
  <c r="N451" i="1"/>
  <c r="N452" i="1"/>
  <c r="N453" i="1"/>
  <c r="N454" i="1"/>
  <c r="N455" i="1"/>
  <c r="N456" i="1"/>
  <c r="N457" i="1"/>
  <c r="N458" i="1"/>
  <c r="N459" i="1"/>
  <c r="N460" i="1"/>
  <c r="N461" i="1"/>
  <c r="N462" i="1"/>
  <c r="N463" i="1"/>
  <c r="N464" i="1"/>
  <c r="N465" i="1"/>
  <c r="N466" i="1"/>
  <c r="N467" i="1"/>
  <c r="N468" i="1"/>
  <c r="N469" i="1"/>
  <c r="N470" i="1"/>
  <c r="N471" i="1"/>
  <c r="N472" i="1"/>
  <c r="N473" i="1"/>
  <c r="N474" i="1"/>
  <c r="N475" i="1"/>
  <c r="N476" i="1"/>
  <c r="N477" i="1"/>
  <c r="N478" i="1"/>
  <c r="N479" i="1"/>
  <c r="N480" i="1"/>
  <c r="N481" i="1"/>
  <c r="N482" i="1"/>
  <c r="N483" i="1"/>
  <c r="N484" i="1"/>
  <c r="N485" i="1"/>
  <c r="N486" i="1"/>
  <c r="N487" i="1"/>
  <c r="N488" i="1"/>
  <c r="N489" i="1"/>
  <c r="N490" i="1"/>
  <c r="N491" i="1"/>
  <c r="N492" i="1"/>
  <c r="N493" i="1"/>
  <c r="N494" i="1"/>
  <c r="N495" i="1"/>
  <c r="N496" i="1"/>
  <c r="N497" i="1"/>
  <c r="N498" i="1"/>
  <c r="N499" i="1"/>
  <c r="N500" i="1"/>
  <c r="N501" i="1"/>
  <c r="N502" i="1"/>
  <c r="N503" i="1"/>
  <c r="N504" i="1"/>
  <c r="N505" i="1"/>
  <c r="N506" i="1"/>
  <c r="N507" i="1"/>
  <c r="N508" i="1"/>
  <c r="N509" i="1"/>
  <c r="N510" i="1"/>
  <c r="N511" i="1"/>
  <c r="N512" i="1"/>
  <c r="N513" i="1"/>
  <c r="N514" i="1"/>
  <c r="N515" i="1"/>
  <c r="N516" i="1"/>
  <c r="N517" i="1"/>
  <c r="N518" i="1"/>
  <c r="N519" i="1"/>
  <c r="N520" i="1"/>
  <c r="N521" i="1"/>
  <c r="N522" i="1"/>
  <c r="N523" i="1"/>
  <c r="N524" i="1"/>
  <c r="N525" i="1"/>
  <c r="N526" i="1"/>
  <c r="N527" i="1"/>
  <c r="N528" i="1"/>
  <c r="N529" i="1"/>
  <c r="N530" i="1"/>
  <c r="N531" i="1"/>
  <c r="N532" i="1"/>
  <c r="N533" i="1"/>
  <c r="N534" i="1"/>
  <c r="N535" i="1"/>
  <c r="N536" i="1"/>
  <c r="N537" i="1"/>
  <c r="N538" i="1"/>
  <c r="N539" i="1"/>
  <c r="N540" i="1"/>
  <c r="N541" i="1"/>
  <c r="N542" i="1"/>
  <c r="N543" i="1"/>
  <c r="N544" i="1"/>
  <c r="N545" i="1"/>
  <c r="N546" i="1"/>
  <c r="N547" i="1"/>
  <c r="N548" i="1"/>
  <c r="N549" i="1"/>
  <c r="N550" i="1"/>
  <c r="N551" i="1"/>
  <c r="N552" i="1"/>
  <c r="N553" i="1"/>
  <c r="N554" i="1"/>
  <c r="N555" i="1"/>
  <c r="N556" i="1"/>
  <c r="N557" i="1"/>
  <c r="N558" i="1"/>
  <c r="N559" i="1"/>
  <c r="N560" i="1"/>
  <c r="N561" i="1"/>
  <c r="N562" i="1"/>
  <c r="N563" i="1"/>
  <c r="N564" i="1"/>
  <c r="N565" i="1"/>
  <c r="N566" i="1"/>
  <c r="N567" i="1"/>
  <c r="N568" i="1"/>
  <c r="N569" i="1"/>
  <c r="N570" i="1"/>
  <c r="N571" i="1"/>
  <c r="N572" i="1"/>
  <c r="N573" i="1"/>
  <c r="N574" i="1"/>
  <c r="N575" i="1"/>
  <c r="N576" i="1"/>
  <c r="N577" i="1"/>
  <c r="N578" i="1"/>
  <c r="N579" i="1"/>
  <c r="N580" i="1"/>
  <c r="N581" i="1"/>
  <c r="N582" i="1"/>
  <c r="N583" i="1"/>
  <c r="N584" i="1"/>
  <c r="N585" i="1"/>
  <c r="N586" i="1"/>
  <c r="N587" i="1"/>
  <c r="N588" i="1"/>
  <c r="N589" i="1"/>
  <c r="N590" i="1"/>
  <c r="N591" i="1"/>
  <c r="N592" i="1"/>
  <c r="N593" i="1"/>
  <c r="N594" i="1"/>
  <c r="N595" i="1"/>
  <c r="N596" i="1"/>
  <c r="N597" i="1"/>
  <c r="N598" i="1"/>
  <c r="N599" i="1"/>
  <c r="N600" i="1"/>
  <c r="N601" i="1"/>
  <c r="N602" i="1"/>
  <c r="N603" i="1"/>
  <c r="N604" i="1"/>
  <c r="N605" i="1"/>
  <c r="N606" i="1"/>
  <c r="N607" i="1"/>
  <c r="N608" i="1"/>
  <c r="N609" i="1"/>
  <c r="N610" i="1"/>
  <c r="N611" i="1"/>
  <c r="N612" i="1"/>
  <c r="N613" i="1"/>
  <c r="N614" i="1"/>
  <c r="N615" i="1"/>
  <c r="N616" i="1"/>
  <c r="N617" i="1"/>
  <c r="N618" i="1"/>
  <c r="N619" i="1"/>
  <c r="N620" i="1"/>
  <c r="N621" i="1"/>
  <c r="N622" i="1"/>
  <c r="N623" i="1"/>
  <c r="N624" i="1"/>
  <c r="N625" i="1"/>
  <c r="N626" i="1"/>
  <c r="N627" i="1"/>
  <c r="N628" i="1"/>
  <c r="N629" i="1"/>
  <c r="N630" i="1"/>
  <c r="N631" i="1"/>
  <c r="N632" i="1"/>
  <c r="N633" i="1"/>
  <c r="N634" i="1"/>
  <c r="N635" i="1"/>
  <c r="N636" i="1"/>
  <c r="N637" i="1"/>
  <c r="N638" i="1"/>
  <c r="N639" i="1"/>
  <c r="N640" i="1"/>
  <c r="N641" i="1"/>
  <c r="N642" i="1"/>
  <c r="N643" i="1"/>
  <c r="N644" i="1"/>
  <c r="N645" i="1"/>
  <c r="N646" i="1"/>
  <c r="N647" i="1"/>
  <c r="N648" i="1"/>
  <c r="N649" i="1"/>
  <c r="N650" i="1"/>
  <c r="N651" i="1"/>
  <c r="N652" i="1"/>
  <c r="N653" i="1"/>
  <c r="N654" i="1"/>
  <c r="N655" i="1"/>
  <c r="N656" i="1"/>
  <c r="N657" i="1"/>
  <c r="N658" i="1"/>
  <c r="N659" i="1"/>
  <c r="N660" i="1"/>
  <c r="N661" i="1"/>
  <c r="N662" i="1"/>
  <c r="N663" i="1"/>
  <c r="N664" i="1"/>
  <c r="N665" i="1"/>
  <c r="N666" i="1"/>
  <c r="N667" i="1"/>
  <c r="N668" i="1"/>
  <c r="N669" i="1"/>
  <c r="N670" i="1"/>
  <c r="N671" i="1"/>
  <c r="N672" i="1"/>
  <c r="N673" i="1"/>
  <c r="N674" i="1"/>
  <c r="N675" i="1"/>
  <c r="N676" i="1"/>
  <c r="N677" i="1"/>
  <c r="N678" i="1"/>
  <c r="N679" i="1"/>
  <c r="N680" i="1"/>
  <c r="N681" i="1"/>
  <c r="N682" i="1"/>
  <c r="N683" i="1"/>
  <c r="N684" i="1"/>
  <c r="N685" i="1"/>
  <c r="N686" i="1"/>
  <c r="N687" i="1"/>
  <c r="N688" i="1"/>
  <c r="N689" i="1"/>
  <c r="N690" i="1"/>
  <c r="N691" i="1"/>
  <c r="N692" i="1"/>
  <c r="N693" i="1"/>
  <c r="N694" i="1"/>
  <c r="N695" i="1"/>
  <c r="N696" i="1"/>
  <c r="N697" i="1"/>
  <c r="N698" i="1"/>
  <c r="N699" i="1"/>
  <c r="N700" i="1"/>
  <c r="N701" i="1"/>
  <c r="N702" i="1"/>
  <c r="N703" i="1"/>
  <c r="N704" i="1"/>
  <c r="N705" i="1"/>
  <c r="N706" i="1"/>
  <c r="N707" i="1"/>
  <c r="N708" i="1"/>
  <c r="N709" i="1"/>
  <c r="N710" i="1"/>
  <c r="N711" i="1"/>
  <c r="N712" i="1"/>
  <c r="N713" i="1"/>
  <c r="N714" i="1"/>
  <c r="N715" i="1"/>
  <c r="N716" i="1"/>
  <c r="N717" i="1"/>
  <c r="N718" i="1"/>
  <c r="N719" i="1"/>
  <c r="N720" i="1"/>
  <c r="N721" i="1"/>
  <c r="N722" i="1"/>
  <c r="N723" i="1"/>
  <c r="N724" i="1"/>
  <c r="N725" i="1"/>
  <c r="N726" i="1"/>
  <c r="N727" i="1"/>
  <c r="N728" i="1"/>
  <c r="N729" i="1"/>
  <c r="N730" i="1"/>
  <c r="N731" i="1"/>
  <c r="N732" i="1"/>
  <c r="N733" i="1"/>
  <c r="N734" i="1"/>
  <c r="N735" i="1"/>
  <c r="N736" i="1"/>
  <c r="N737" i="1"/>
  <c r="N738" i="1"/>
  <c r="N739" i="1"/>
  <c r="N740" i="1"/>
  <c r="N741" i="1"/>
  <c r="N742" i="1"/>
  <c r="N743" i="1"/>
  <c r="N744" i="1"/>
  <c r="N745" i="1"/>
  <c r="N746" i="1"/>
  <c r="N747" i="1"/>
  <c r="N748" i="1"/>
  <c r="N749" i="1"/>
  <c r="N750" i="1"/>
  <c r="N751" i="1"/>
  <c r="N752" i="1"/>
  <c r="N753" i="1"/>
  <c r="N754" i="1"/>
  <c r="N755" i="1"/>
  <c r="N756" i="1"/>
  <c r="N757" i="1"/>
  <c r="N758" i="1"/>
  <c r="N759" i="1"/>
  <c r="N760" i="1"/>
  <c r="N761" i="1"/>
  <c r="N762" i="1"/>
  <c r="N763" i="1"/>
  <c r="N764" i="1"/>
  <c r="N765" i="1"/>
  <c r="N766" i="1"/>
  <c r="N767" i="1"/>
  <c r="N768" i="1"/>
  <c r="N769" i="1"/>
  <c r="N770" i="1"/>
  <c r="N771" i="1"/>
  <c r="N772" i="1"/>
  <c r="N773" i="1"/>
  <c r="N774" i="1"/>
  <c r="N775" i="1"/>
  <c r="N776" i="1"/>
  <c r="N777" i="1"/>
  <c r="N778" i="1"/>
  <c r="N779" i="1"/>
  <c r="N780" i="1"/>
  <c r="N781" i="1"/>
  <c r="N782" i="1"/>
  <c r="N783" i="1"/>
  <c r="N784" i="1"/>
  <c r="N785" i="1"/>
  <c r="N786" i="1"/>
  <c r="N787" i="1"/>
  <c r="N788" i="1"/>
  <c r="N789" i="1"/>
  <c r="N790" i="1"/>
  <c r="N791" i="1"/>
  <c r="N792" i="1"/>
  <c r="N793" i="1"/>
  <c r="N794" i="1"/>
  <c r="N795" i="1"/>
  <c r="N796" i="1"/>
  <c r="N797" i="1"/>
  <c r="N798" i="1"/>
  <c r="N799" i="1"/>
  <c r="N800" i="1"/>
  <c r="N801" i="1"/>
  <c r="N802" i="1"/>
  <c r="N803" i="1"/>
  <c r="N804" i="1"/>
  <c r="N805" i="1"/>
  <c r="N806" i="1"/>
  <c r="N807" i="1"/>
  <c r="N808" i="1"/>
  <c r="N809" i="1"/>
  <c r="N810" i="1"/>
  <c r="N811" i="1"/>
  <c r="N812" i="1"/>
  <c r="N813" i="1"/>
  <c r="N814" i="1"/>
  <c r="N815" i="1"/>
  <c r="N816" i="1"/>
  <c r="N817" i="1"/>
  <c r="N818" i="1"/>
  <c r="N819" i="1"/>
  <c r="N820" i="1"/>
  <c r="N821" i="1"/>
  <c r="N822" i="1"/>
  <c r="N823" i="1"/>
  <c r="N824" i="1"/>
  <c r="N825" i="1"/>
  <c r="N826" i="1"/>
  <c r="N827" i="1"/>
  <c r="N828" i="1"/>
  <c r="N829" i="1"/>
  <c r="N830" i="1"/>
  <c r="N831" i="1"/>
  <c r="N832" i="1"/>
  <c r="N833" i="1"/>
  <c r="N834" i="1"/>
  <c r="N835" i="1"/>
  <c r="N836" i="1"/>
  <c r="N837" i="1"/>
  <c r="N838" i="1"/>
  <c r="N839" i="1"/>
  <c r="N840" i="1"/>
  <c r="N841" i="1"/>
  <c r="N842" i="1"/>
  <c r="N843" i="1"/>
  <c r="N844" i="1"/>
  <c r="N845" i="1"/>
  <c r="N846" i="1"/>
  <c r="N847" i="1"/>
  <c r="N848" i="1"/>
  <c r="N849" i="1"/>
  <c r="N850" i="1"/>
  <c r="N851" i="1"/>
  <c r="N852" i="1"/>
  <c r="N853" i="1"/>
  <c r="N854" i="1"/>
  <c r="N855" i="1"/>
  <c r="N856" i="1"/>
  <c r="N857" i="1"/>
  <c r="N858" i="1"/>
  <c r="N859" i="1"/>
  <c r="N860" i="1"/>
  <c r="N861" i="1"/>
  <c r="N862" i="1"/>
  <c r="N863" i="1"/>
  <c r="N864" i="1"/>
  <c r="N865" i="1"/>
  <c r="N866" i="1"/>
  <c r="N867" i="1"/>
  <c r="N868" i="1"/>
  <c r="N869" i="1"/>
  <c r="N870" i="1"/>
  <c r="N871" i="1"/>
  <c r="N872" i="1"/>
  <c r="N873" i="1"/>
  <c r="N874" i="1"/>
  <c r="N875" i="1"/>
  <c r="N876" i="1"/>
  <c r="N877" i="1"/>
  <c r="N878" i="1"/>
  <c r="N879" i="1"/>
  <c r="N880" i="1"/>
  <c r="N881" i="1"/>
  <c r="N882" i="1"/>
  <c r="N883" i="1"/>
  <c r="N884" i="1"/>
  <c r="N885" i="1"/>
  <c r="N886" i="1"/>
  <c r="N887" i="1"/>
  <c r="N888" i="1"/>
  <c r="N889" i="1"/>
  <c r="N890" i="1"/>
  <c r="N891" i="1"/>
  <c r="N892" i="1"/>
  <c r="N893" i="1"/>
  <c r="N894" i="1"/>
  <c r="N895" i="1"/>
  <c r="N896" i="1"/>
  <c r="N897" i="1"/>
  <c r="N898" i="1"/>
  <c r="N899" i="1"/>
  <c r="N900" i="1"/>
  <c r="N901" i="1"/>
  <c r="N902" i="1"/>
  <c r="N903" i="1"/>
  <c r="N904" i="1"/>
  <c r="N905" i="1"/>
  <c r="N906" i="1"/>
  <c r="N907" i="1"/>
  <c r="N908" i="1"/>
  <c r="N909" i="1"/>
  <c r="N910" i="1"/>
  <c r="N911" i="1"/>
  <c r="N912" i="1"/>
  <c r="N913" i="1"/>
  <c r="N914" i="1"/>
  <c r="N915" i="1"/>
  <c r="N916" i="1"/>
  <c r="N917" i="1"/>
  <c r="N918" i="1"/>
  <c r="N919" i="1"/>
  <c r="N920" i="1"/>
  <c r="N921" i="1"/>
  <c r="N922" i="1"/>
  <c r="N923" i="1"/>
  <c r="N924" i="1"/>
  <c r="N925" i="1"/>
  <c r="N926" i="1"/>
  <c r="N927" i="1"/>
  <c r="N928" i="1"/>
  <c r="N929" i="1"/>
  <c r="N930" i="1"/>
  <c r="N931" i="1"/>
  <c r="N932" i="1"/>
  <c r="N933" i="1"/>
  <c r="N934" i="1"/>
  <c r="N935" i="1"/>
  <c r="N936" i="1"/>
  <c r="N937" i="1"/>
  <c r="N938" i="1"/>
  <c r="N939" i="1"/>
  <c r="N940" i="1"/>
  <c r="N941" i="1"/>
  <c r="N942" i="1"/>
  <c r="N943" i="1"/>
  <c r="N944" i="1"/>
  <c r="N945" i="1"/>
  <c r="N946" i="1"/>
  <c r="N947" i="1"/>
  <c r="N948" i="1"/>
  <c r="N949" i="1"/>
  <c r="N950" i="1"/>
  <c r="N951" i="1"/>
  <c r="N952" i="1"/>
  <c r="N953" i="1"/>
  <c r="N954" i="1"/>
  <c r="N955" i="1"/>
  <c r="N956" i="1"/>
  <c r="N957" i="1"/>
  <c r="N958" i="1"/>
  <c r="N959" i="1"/>
  <c r="N960" i="1"/>
  <c r="N961" i="1"/>
  <c r="N962" i="1"/>
  <c r="N963" i="1"/>
  <c r="N964" i="1"/>
  <c r="N965" i="1"/>
  <c r="N966" i="1"/>
  <c r="N967" i="1"/>
  <c r="N968" i="1"/>
  <c r="N969" i="1"/>
  <c r="N970" i="1"/>
  <c r="N971" i="1"/>
  <c r="N972" i="1"/>
  <c r="N973" i="1"/>
  <c r="N974" i="1"/>
  <c r="N975" i="1"/>
  <c r="N976" i="1"/>
  <c r="N977" i="1"/>
  <c r="N978" i="1"/>
  <c r="N979" i="1"/>
  <c r="N980" i="1"/>
  <c r="N981" i="1"/>
  <c r="N982" i="1"/>
  <c r="N983" i="1"/>
  <c r="N984" i="1"/>
  <c r="N985" i="1"/>
  <c r="N986" i="1"/>
  <c r="N987" i="1"/>
  <c r="N988" i="1"/>
  <c r="N989" i="1"/>
  <c r="N990" i="1"/>
  <c r="N991" i="1"/>
  <c r="N992" i="1"/>
  <c r="N993" i="1"/>
  <c r="N994" i="1"/>
  <c r="N995" i="1"/>
  <c r="N996" i="1"/>
  <c r="N997" i="1"/>
  <c r="N998" i="1"/>
  <c r="N999" i="1"/>
  <c r="N1000" i="1"/>
  <c r="N1001" i="1"/>
  <c r="N1002" i="1"/>
  <c r="N1003" i="1"/>
  <c r="N1004" i="1"/>
  <c r="N1005" i="1"/>
  <c r="N1006" i="1"/>
  <c r="N1007" i="1"/>
  <c r="N1008" i="1"/>
  <c r="N1009" i="1"/>
  <c r="N1010" i="1"/>
  <c r="N1011" i="1"/>
  <c r="N1012" i="1"/>
  <c r="N1013" i="1"/>
  <c r="N1014" i="1"/>
  <c r="N1015" i="1"/>
  <c r="N1016" i="1"/>
  <c r="N1017" i="1"/>
  <c r="N1018" i="1"/>
  <c r="N1019" i="1"/>
  <c r="N1020" i="1"/>
  <c r="N1021" i="1"/>
  <c r="N1022" i="1"/>
  <c r="N1023" i="1"/>
  <c r="N1024" i="1"/>
  <c r="N1025" i="1"/>
  <c r="N1026" i="1"/>
  <c r="N1027" i="1"/>
  <c r="N1028" i="1"/>
  <c r="N1029" i="1"/>
  <c r="N1030" i="1"/>
  <c r="N1031" i="1"/>
  <c r="N1032" i="1"/>
  <c r="N1033" i="1"/>
  <c r="N1034" i="1"/>
  <c r="N1035" i="1"/>
  <c r="N1036" i="1"/>
  <c r="N1037" i="1"/>
  <c r="N1038" i="1"/>
  <c r="N1039" i="1"/>
  <c r="N1040" i="1"/>
  <c r="N1041" i="1"/>
  <c r="N1042" i="1"/>
  <c r="N1043" i="1"/>
  <c r="N1044" i="1"/>
  <c r="N1045" i="1"/>
  <c r="N1046" i="1"/>
  <c r="N1047" i="1"/>
  <c r="N1048" i="1"/>
  <c r="N1049" i="1"/>
  <c r="N1050" i="1"/>
  <c r="N1051" i="1"/>
  <c r="N1052" i="1"/>
  <c r="N1053" i="1"/>
  <c r="N1054" i="1"/>
  <c r="N1055" i="1"/>
  <c r="N1056" i="1"/>
  <c r="N1057" i="1"/>
  <c r="N1058" i="1"/>
  <c r="N1059" i="1"/>
  <c r="N1060" i="1"/>
  <c r="N1061" i="1"/>
  <c r="N1062" i="1"/>
  <c r="N1063" i="1"/>
  <c r="N1064" i="1"/>
  <c r="N1065" i="1"/>
  <c r="N1066" i="1"/>
  <c r="N1067" i="1"/>
  <c r="N1068" i="1"/>
  <c r="N1069" i="1"/>
  <c r="N1070" i="1"/>
  <c r="N1071" i="1"/>
  <c r="N1072" i="1"/>
  <c r="N1073" i="1"/>
  <c r="N1074" i="1"/>
  <c r="N1075" i="1"/>
  <c r="N1076" i="1"/>
  <c r="N1077" i="1"/>
  <c r="N1078" i="1"/>
  <c r="N1079" i="1"/>
  <c r="N1080" i="1"/>
  <c r="N1081" i="1"/>
  <c r="N1082" i="1"/>
  <c r="N1083" i="1"/>
  <c r="N1084" i="1"/>
  <c r="N1085" i="1"/>
  <c r="N1086" i="1"/>
  <c r="N1087" i="1"/>
  <c r="N1088" i="1"/>
  <c r="N1089" i="1"/>
  <c r="N1090" i="1"/>
  <c r="N1091" i="1"/>
  <c r="N1092" i="1"/>
  <c r="N1093" i="1"/>
  <c r="N1094" i="1"/>
  <c r="N1095" i="1"/>
  <c r="N1096" i="1"/>
  <c r="N1097" i="1"/>
  <c r="N1098" i="1"/>
  <c r="N1099" i="1"/>
  <c r="N1100" i="1"/>
  <c r="N1101" i="1"/>
  <c r="N1102" i="1"/>
  <c r="N1103" i="1"/>
  <c r="N1104" i="1"/>
  <c r="N1105" i="1"/>
  <c r="N1106" i="1"/>
  <c r="N1107" i="1"/>
  <c r="N1108" i="1"/>
  <c r="N1109" i="1"/>
  <c r="N1110" i="1"/>
  <c r="N1111" i="1"/>
  <c r="N1112" i="1"/>
  <c r="N1113" i="1"/>
  <c r="N1114" i="1"/>
  <c r="N1115" i="1"/>
  <c r="N1116" i="1"/>
  <c r="N1117" i="1"/>
  <c r="N1118" i="1"/>
  <c r="N1119" i="1"/>
  <c r="N1120" i="1"/>
  <c r="N1121" i="1"/>
  <c r="N1122" i="1"/>
  <c r="N1123" i="1"/>
  <c r="N1124" i="1"/>
  <c r="N1125" i="1"/>
  <c r="N1126" i="1"/>
  <c r="N1127" i="1"/>
  <c r="N1128" i="1"/>
  <c r="N1129" i="1"/>
  <c r="N1130" i="1"/>
  <c r="N1131" i="1"/>
  <c r="N1132" i="1"/>
  <c r="N1133" i="1"/>
  <c r="N1134" i="1"/>
  <c r="N1135" i="1"/>
  <c r="N1136" i="1"/>
  <c r="N1137" i="1"/>
  <c r="N1138" i="1"/>
  <c r="N1139" i="1"/>
  <c r="N1140" i="1"/>
  <c r="N1141" i="1"/>
  <c r="N1142" i="1"/>
  <c r="N1143" i="1"/>
  <c r="N1144" i="1"/>
  <c r="N1145" i="1"/>
  <c r="N1146" i="1"/>
  <c r="N1147" i="1"/>
  <c r="N1148" i="1"/>
  <c r="N1149" i="1"/>
  <c r="N1150" i="1"/>
  <c r="N1151" i="1"/>
  <c r="N1152" i="1"/>
  <c r="N1153" i="1"/>
  <c r="N1154" i="1"/>
  <c r="N1155" i="1"/>
  <c r="N1156" i="1"/>
  <c r="N1157" i="1"/>
  <c r="N1158" i="1"/>
  <c r="N1159" i="1"/>
  <c r="N1160" i="1"/>
  <c r="N1161" i="1"/>
  <c r="N1162" i="1"/>
  <c r="N1163" i="1"/>
  <c r="N1164" i="1"/>
  <c r="N1165" i="1"/>
  <c r="N1166" i="1"/>
  <c r="N1167" i="1"/>
  <c r="N1168" i="1"/>
  <c r="N1169" i="1"/>
  <c r="N1170" i="1"/>
  <c r="N1171" i="1"/>
  <c r="N1172" i="1"/>
  <c r="N1173" i="1"/>
  <c r="N1174" i="1"/>
  <c r="N1175" i="1"/>
  <c r="N1176" i="1"/>
  <c r="N1177" i="1"/>
  <c r="N1178" i="1"/>
  <c r="N1179" i="1"/>
  <c r="N1180" i="1"/>
  <c r="N1181" i="1"/>
  <c r="N1182" i="1"/>
  <c r="N1183" i="1"/>
  <c r="N1184" i="1"/>
  <c r="N1185" i="1"/>
  <c r="N1186" i="1"/>
  <c r="N1187" i="1"/>
  <c r="N1188" i="1"/>
  <c r="N1189" i="1"/>
  <c r="N1190" i="1"/>
  <c r="N1191" i="1"/>
  <c r="N1192" i="1"/>
  <c r="N1193" i="1"/>
  <c r="N1194" i="1"/>
  <c r="N1195" i="1"/>
  <c r="N1196" i="1"/>
  <c r="N1197" i="1"/>
  <c r="N1198" i="1"/>
  <c r="N1199" i="1"/>
  <c r="N1200" i="1"/>
  <c r="N1201" i="1"/>
  <c r="N1202" i="1"/>
  <c r="N1203" i="1"/>
  <c r="N1204" i="1"/>
  <c r="N1205" i="1"/>
  <c r="N1206" i="1"/>
  <c r="N1207" i="1"/>
  <c r="N1208" i="1"/>
  <c r="N1209" i="1"/>
  <c r="N1210" i="1"/>
  <c r="N1211" i="1"/>
  <c r="N1212" i="1"/>
  <c r="N1213" i="1"/>
  <c r="N1214" i="1"/>
  <c r="N1215" i="1"/>
  <c r="N1216" i="1"/>
  <c r="N1217" i="1"/>
  <c r="N1218" i="1"/>
  <c r="N1219" i="1"/>
  <c r="N1220" i="1"/>
  <c r="N3" i="1"/>
  <c r="H1219" i="1"/>
  <c r="H1220"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5" i="1"/>
  <c r="H1016" i="1"/>
  <c r="H1017" i="1"/>
  <c r="H1018" i="1"/>
  <c r="H1019" i="1"/>
  <c r="H1020" i="1"/>
  <c r="H1021" i="1"/>
  <c r="H1022" i="1"/>
  <c r="H1023" i="1"/>
  <c r="H1024" i="1"/>
  <c r="H1025" i="1"/>
  <c r="H1026" i="1"/>
  <c r="H1027" i="1"/>
  <c r="H1028" i="1"/>
  <c r="H1029" i="1"/>
  <c r="H1030" i="1"/>
  <c r="H1031" i="1"/>
  <c r="H1032" i="1"/>
  <c r="H1033" i="1"/>
  <c r="H1034" i="1"/>
  <c r="H1035" i="1"/>
  <c r="H1036" i="1"/>
  <c r="H1037" i="1"/>
  <c r="H1038" i="1"/>
  <c r="H1039" i="1"/>
  <c r="H1040" i="1"/>
  <c r="H1041" i="1"/>
  <c r="H1042" i="1"/>
  <c r="H1043" i="1"/>
  <c r="H1044" i="1"/>
  <c r="H1045" i="1"/>
  <c r="H1046" i="1"/>
  <c r="H1047" i="1"/>
  <c r="H1048" i="1"/>
  <c r="H1049" i="1"/>
  <c r="H1050" i="1"/>
  <c r="H1051" i="1"/>
  <c r="H1052" i="1"/>
  <c r="H1053" i="1"/>
  <c r="H1054" i="1"/>
  <c r="H1055" i="1"/>
  <c r="H1056" i="1"/>
  <c r="H1057" i="1"/>
  <c r="H1058" i="1"/>
  <c r="H1059" i="1"/>
  <c r="H1060" i="1"/>
  <c r="H1061" i="1"/>
  <c r="H1062" i="1"/>
  <c r="H1063" i="1"/>
  <c r="H1064" i="1"/>
  <c r="H1065" i="1"/>
  <c r="H1066" i="1"/>
  <c r="H1067" i="1"/>
  <c r="H1068" i="1"/>
  <c r="H1069" i="1"/>
  <c r="H1070" i="1"/>
  <c r="H1071" i="1"/>
  <c r="H1072" i="1"/>
  <c r="H1073" i="1"/>
  <c r="H1074" i="1"/>
  <c r="H1075" i="1"/>
  <c r="H1076" i="1"/>
  <c r="H1077" i="1"/>
  <c r="H1078" i="1"/>
  <c r="H1079" i="1"/>
  <c r="H1080" i="1"/>
  <c r="H1081" i="1"/>
  <c r="H1082" i="1"/>
  <c r="H1083" i="1"/>
  <c r="H1084" i="1"/>
  <c r="H1085" i="1"/>
  <c r="H1086" i="1"/>
  <c r="H1087" i="1"/>
  <c r="H1088" i="1"/>
  <c r="H1089" i="1"/>
  <c r="H1090" i="1"/>
  <c r="H1091" i="1"/>
  <c r="H1092" i="1"/>
  <c r="H1093" i="1"/>
  <c r="H1094" i="1"/>
  <c r="H1095" i="1"/>
  <c r="H1096" i="1"/>
  <c r="H1097" i="1"/>
  <c r="H1098" i="1"/>
  <c r="H1099" i="1"/>
  <c r="H1100" i="1"/>
  <c r="H1101" i="1"/>
  <c r="H1102" i="1"/>
  <c r="H1103" i="1"/>
  <c r="H1104" i="1"/>
  <c r="H1105" i="1"/>
  <c r="H1106" i="1"/>
  <c r="H1107" i="1"/>
  <c r="H1108" i="1"/>
  <c r="H1109" i="1"/>
  <c r="H1110" i="1"/>
  <c r="H1111" i="1"/>
  <c r="H1112" i="1"/>
  <c r="H1113" i="1"/>
  <c r="H1114" i="1"/>
  <c r="H1115" i="1"/>
  <c r="H1116" i="1"/>
  <c r="H1117" i="1"/>
  <c r="H1118" i="1"/>
  <c r="H1119" i="1"/>
  <c r="H1120" i="1"/>
  <c r="H1121" i="1"/>
  <c r="H1122" i="1"/>
  <c r="H1123" i="1"/>
  <c r="H1124" i="1"/>
  <c r="H1125" i="1"/>
  <c r="H1126" i="1"/>
  <c r="H1127" i="1"/>
  <c r="H1128" i="1"/>
  <c r="H1129" i="1"/>
  <c r="H1130" i="1"/>
  <c r="H1131" i="1"/>
  <c r="H1132" i="1"/>
  <c r="H1133" i="1"/>
  <c r="H1134" i="1"/>
  <c r="H1135" i="1"/>
  <c r="H1136" i="1"/>
  <c r="H1137" i="1"/>
  <c r="H1138" i="1"/>
  <c r="H1139" i="1"/>
  <c r="H1140" i="1"/>
  <c r="H1141" i="1"/>
  <c r="H1142" i="1"/>
  <c r="H1143" i="1"/>
  <c r="H1144" i="1"/>
  <c r="H1145" i="1"/>
  <c r="H1146" i="1"/>
  <c r="H1147" i="1"/>
  <c r="H1148" i="1"/>
  <c r="H1149" i="1"/>
  <c r="H1150" i="1"/>
  <c r="H1151" i="1"/>
  <c r="H1152" i="1"/>
  <c r="H1153" i="1"/>
  <c r="H1154" i="1"/>
  <c r="H1155" i="1"/>
  <c r="H1156" i="1"/>
  <c r="H1157" i="1"/>
  <c r="H1158" i="1"/>
  <c r="H1159" i="1"/>
  <c r="H1160" i="1"/>
  <c r="H1161" i="1"/>
  <c r="H1162" i="1"/>
  <c r="H1163" i="1"/>
  <c r="H1164" i="1"/>
  <c r="H1165" i="1"/>
  <c r="H1166" i="1"/>
  <c r="H1167" i="1"/>
  <c r="H1168" i="1"/>
  <c r="H1169" i="1"/>
  <c r="H1170" i="1"/>
  <c r="H1171" i="1"/>
  <c r="H1172" i="1"/>
  <c r="H1173" i="1"/>
  <c r="H1174" i="1"/>
  <c r="H1175" i="1"/>
  <c r="H1176" i="1"/>
  <c r="H1177" i="1"/>
  <c r="H1178" i="1"/>
  <c r="H1179" i="1"/>
  <c r="H1180" i="1"/>
  <c r="H1181" i="1"/>
  <c r="H1182" i="1"/>
  <c r="H1183" i="1"/>
  <c r="H1184" i="1"/>
  <c r="H1185" i="1"/>
  <c r="H1186" i="1"/>
  <c r="H1187" i="1"/>
  <c r="H1188" i="1"/>
  <c r="H1189" i="1"/>
  <c r="H1190" i="1"/>
  <c r="H1191" i="1"/>
  <c r="H1192" i="1"/>
  <c r="H1193" i="1"/>
  <c r="H1194" i="1"/>
  <c r="H1195" i="1"/>
  <c r="H1196" i="1"/>
  <c r="H1197" i="1"/>
  <c r="H1198" i="1"/>
  <c r="H1199" i="1"/>
  <c r="H1200" i="1"/>
  <c r="H1201" i="1"/>
  <c r="H1202" i="1"/>
  <c r="H1203" i="1"/>
  <c r="H1204" i="1"/>
  <c r="H1205" i="1"/>
  <c r="H1206" i="1"/>
  <c r="H1207" i="1"/>
  <c r="H1208" i="1"/>
  <c r="H1209" i="1"/>
  <c r="H1210" i="1"/>
  <c r="H1211" i="1"/>
  <c r="H1212" i="1"/>
  <c r="H1213" i="1"/>
  <c r="H1214" i="1"/>
  <c r="H1215" i="1"/>
  <c r="H1216" i="1"/>
  <c r="H1217" i="1"/>
  <c r="H1218"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 i="1"/>
  <c r="A3"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29" i="1"/>
  <c r="A30" i="1"/>
  <c r="A31" i="1"/>
  <c r="A32" i="1"/>
  <c r="A33" i="1"/>
  <c r="A34" i="1"/>
  <c r="A35" i="1"/>
  <c r="A36" i="1"/>
  <c r="A37" i="1"/>
  <c r="A38" i="1"/>
  <c r="A39" i="1"/>
  <c r="A40" i="1"/>
  <c r="A41" i="1"/>
  <c r="A42" i="1"/>
  <c r="A43" i="1"/>
  <c r="A44" i="1"/>
  <c r="A45" i="1"/>
  <c r="A46" i="1"/>
  <c r="A47" i="1"/>
  <c r="A48" i="1"/>
  <c r="A49" i="1"/>
  <c r="A50" i="1"/>
  <c r="A51" i="1"/>
  <c r="A52" i="1"/>
  <c r="A53" i="1"/>
  <c r="A54" i="1"/>
  <c r="A4" i="1"/>
  <c r="A5" i="1"/>
  <c r="A6" i="1"/>
  <c r="A7" i="1"/>
  <c r="A8" i="1"/>
  <c r="A9" i="1"/>
  <c r="A10" i="1"/>
  <c r="A11" i="1"/>
  <c r="A12" i="1"/>
  <c r="A13" i="1"/>
  <c r="A14" i="1"/>
  <c r="A15" i="1"/>
  <c r="A16" i="1"/>
  <c r="A17" i="1"/>
  <c r="A18" i="1"/>
  <c r="A19" i="1"/>
  <c r="A20" i="1"/>
  <c r="A21" i="1"/>
  <c r="A22" i="1"/>
  <c r="A23" i="1"/>
  <c r="A24" i="1"/>
  <c r="A25" i="1"/>
  <c r="A26" i="1"/>
  <c r="A27" i="1"/>
  <c r="A28"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1005" i="1"/>
  <c r="G1006" i="1"/>
  <c r="G1007" i="1"/>
  <c r="G1008" i="1"/>
  <c r="G1009" i="1"/>
  <c r="G1010" i="1"/>
  <c r="G1011" i="1"/>
  <c r="G1012" i="1"/>
  <c r="G1013" i="1"/>
  <c r="G1014" i="1"/>
  <c r="G1015" i="1"/>
  <c r="G1016" i="1"/>
  <c r="G1017" i="1"/>
  <c r="G1018" i="1"/>
  <c r="G1019" i="1"/>
  <c r="G1020" i="1"/>
  <c r="G1021" i="1"/>
  <c r="G1022" i="1"/>
  <c r="G1023" i="1"/>
  <c r="G1024" i="1"/>
  <c r="G1025" i="1"/>
  <c r="G1026" i="1"/>
  <c r="G1027" i="1"/>
  <c r="G1028" i="1"/>
  <c r="G1029" i="1"/>
  <c r="G1030" i="1"/>
  <c r="G1031" i="1"/>
  <c r="G1032" i="1"/>
  <c r="G1033" i="1"/>
  <c r="G1034" i="1"/>
  <c r="G1035" i="1"/>
  <c r="G1036" i="1"/>
  <c r="G1037" i="1"/>
  <c r="G1038" i="1"/>
  <c r="G1039" i="1"/>
  <c r="G1040" i="1"/>
  <c r="G1041" i="1"/>
  <c r="G1042" i="1"/>
  <c r="G1043" i="1"/>
  <c r="G1044" i="1"/>
  <c r="G1045" i="1"/>
  <c r="G1046" i="1"/>
  <c r="G1047" i="1"/>
  <c r="G1048" i="1"/>
  <c r="G1049" i="1"/>
  <c r="G1050" i="1"/>
  <c r="G1051" i="1"/>
  <c r="G1052" i="1"/>
  <c r="G1053" i="1"/>
  <c r="G1054" i="1"/>
  <c r="G1055" i="1"/>
  <c r="G1056" i="1"/>
  <c r="G1057" i="1"/>
  <c r="G1058" i="1"/>
  <c r="G1059" i="1"/>
  <c r="G1060" i="1"/>
  <c r="G1061" i="1"/>
  <c r="G1062" i="1"/>
  <c r="G1063" i="1"/>
  <c r="G1064" i="1"/>
  <c r="G1065" i="1"/>
  <c r="G1066" i="1"/>
  <c r="G1067" i="1"/>
  <c r="G1068" i="1"/>
  <c r="G1069" i="1"/>
  <c r="G1070" i="1"/>
  <c r="G1071" i="1"/>
  <c r="G1072" i="1"/>
  <c r="G1073" i="1"/>
  <c r="G1074" i="1"/>
  <c r="G1075" i="1"/>
  <c r="G1076" i="1"/>
  <c r="G1077" i="1"/>
  <c r="G1078" i="1"/>
  <c r="G1079" i="1"/>
  <c r="G1080" i="1"/>
  <c r="G1081" i="1"/>
  <c r="G1082" i="1"/>
  <c r="G1083" i="1"/>
  <c r="G1084" i="1"/>
  <c r="G1085" i="1"/>
  <c r="G1086" i="1"/>
  <c r="G1087" i="1"/>
  <c r="G1088" i="1"/>
  <c r="G1089" i="1"/>
  <c r="G1090" i="1"/>
  <c r="G1091" i="1"/>
  <c r="G1092" i="1"/>
  <c r="G1093" i="1"/>
  <c r="G1094" i="1"/>
  <c r="G1095" i="1"/>
  <c r="G1096" i="1"/>
  <c r="G1097" i="1"/>
  <c r="G1098" i="1"/>
  <c r="G1099" i="1"/>
  <c r="G1100" i="1"/>
  <c r="G1101" i="1"/>
  <c r="G1102" i="1"/>
  <c r="G1103" i="1"/>
  <c r="G1104" i="1"/>
  <c r="G1105" i="1"/>
  <c r="G1106" i="1"/>
  <c r="G1107" i="1"/>
  <c r="G1108" i="1"/>
  <c r="G1109" i="1"/>
  <c r="G1110" i="1"/>
  <c r="G1111" i="1"/>
  <c r="G1112" i="1"/>
  <c r="G1113" i="1"/>
  <c r="G1114" i="1"/>
  <c r="G1115" i="1"/>
  <c r="G1116" i="1"/>
  <c r="G1117" i="1"/>
  <c r="G1118" i="1"/>
  <c r="G1119" i="1"/>
  <c r="G1120" i="1"/>
  <c r="G1121" i="1"/>
  <c r="G1122" i="1"/>
  <c r="G1123" i="1"/>
  <c r="G1124" i="1"/>
  <c r="G1125" i="1"/>
  <c r="G1126" i="1"/>
  <c r="G1127" i="1"/>
  <c r="G1128" i="1"/>
  <c r="G1129" i="1"/>
  <c r="G1130" i="1"/>
  <c r="G1131" i="1"/>
  <c r="G1132" i="1"/>
  <c r="G1133" i="1"/>
  <c r="G1134" i="1"/>
  <c r="G1135" i="1"/>
  <c r="G1136" i="1"/>
  <c r="G1137" i="1"/>
  <c r="G1138" i="1"/>
  <c r="G1139" i="1"/>
  <c r="G1140" i="1"/>
  <c r="G1141" i="1"/>
  <c r="G1142" i="1"/>
  <c r="G1143" i="1"/>
  <c r="G1144" i="1"/>
  <c r="G1145" i="1"/>
  <c r="G1146" i="1"/>
  <c r="G1147" i="1"/>
  <c r="G1148" i="1"/>
  <c r="G1149" i="1"/>
  <c r="G1150" i="1"/>
  <c r="G1151" i="1"/>
  <c r="G1152" i="1"/>
  <c r="G1153" i="1"/>
  <c r="G1154" i="1"/>
  <c r="G1155" i="1"/>
  <c r="G1156" i="1"/>
  <c r="G1157" i="1"/>
  <c r="G1158" i="1"/>
  <c r="G1159" i="1"/>
  <c r="G1160" i="1"/>
  <c r="G1161" i="1"/>
  <c r="G1162" i="1"/>
  <c r="G1163" i="1"/>
  <c r="G1164" i="1"/>
  <c r="G1165" i="1"/>
  <c r="G1166" i="1"/>
  <c r="G1167" i="1"/>
  <c r="G1168" i="1"/>
  <c r="G1169" i="1"/>
  <c r="G1170" i="1"/>
  <c r="G1171" i="1"/>
  <c r="G1172" i="1"/>
  <c r="G1173" i="1"/>
  <c r="G1174" i="1"/>
  <c r="G1175" i="1"/>
  <c r="G1176" i="1"/>
  <c r="G1177" i="1"/>
  <c r="G1178" i="1"/>
  <c r="G1179" i="1"/>
  <c r="G1180" i="1"/>
  <c r="G1181" i="1"/>
  <c r="G1182" i="1"/>
  <c r="G1183" i="1"/>
  <c r="G1184" i="1"/>
  <c r="G1185" i="1"/>
  <c r="G1186" i="1"/>
  <c r="G1187" i="1"/>
  <c r="G1188" i="1"/>
  <c r="G1189" i="1"/>
  <c r="G1190" i="1"/>
  <c r="G1191" i="1"/>
  <c r="G1192" i="1"/>
  <c r="G1193" i="1"/>
  <c r="G1194" i="1"/>
  <c r="G1195" i="1"/>
  <c r="G1196" i="1"/>
  <c r="G1197" i="1"/>
  <c r="G1198" i="1"/>
  <c r="G1199" i="1"/>
  <c r="G1200" i="1"/>
  <c r="G1201" i="1"/>
  <c r="G1202" i="1"/>
  <c r="G1203" i="1"/>
  <c r="G1204" i="1"/>
  <c r="G1205" i="1"/>
  <c r="G1206" i="1"/>
  <c r="G1207" i="1"/>
  <c r="G1208" i="1"/>
  <c r="G1209" i="1"/>
  <c r="G1210" i="1"/>
  <c r="G1211" i="1"/>
  <c r="G1212" i="1"/>
  <c r="G1213" i="1"/>
  <c r="G1214" i="1"/>
  <c r="G1215" i="1"/>
  <c r="G1216" i="1"/>
  <c r="G1217" i="1"/>
  <c r="G1218" i="1"/>
  <c r="G1219" i="1"/>
  <c r="G1220" i="1"/>
  <c r="G4" i="1"/>
  <c r="G5" i="1"/>
  <c r="G6" i="1"/>
  <c r="G7" i="1"/>
  <c r="G8" i="1"/>
  <c r="G9" i="1"/>
  <c r="G10" i="1"/>
  <c r="G11" i="1"/>
  <c r="G12" i="1"/>
  <c r="G13" i="1"/>
  <c r="G14" i="1"/>
  <c r="G15" i="1"/>
  <c r="G16" i="1"/>
  <c r="G17" i="1"/>
  <c r="G18" i="1"/>
  <c r="G19" i="1"/>
  <c r="G20" i="1"/>
  <c r="G21" i="1"/>
  <c r="G22" i="1"/>
  <c r="G23" i="1"/>
  <c r="G24" i="1"/>
  <c r="G25" i="1"/>
  <c r="G26" i="1"/>
  <c r="G27" i="1"/>
  <c r="G28" i="1"/>
  <c r="G29" i="1"/>
  <c r="G3" i="1"/>
  <c r="F1211" i="1"/>
  <c r="F1212" i="1"/>
  <c r="F1213" i="1"/>
  <c r="F1214" i="1"/>
  <c r="F1215" i="1"/>
  <c r="F1216" i="1"/>
  <c r="F1217" i="1"/>
  <c r="F1218" i="1"/>
  <c r="F1219" i="1"/>
  <c r="F1220"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1006" i="1"/>
  <c r="F1007" i="1"/>
  <c r="F1008" i="1"/>
  <c r="F1009" i="1"/>
  <c r="F1010" i="1"/>
  <c r="F1011" i="1"/>
  <c r="F1012" i="1"/>
  <c r="F1013" i="1"/>
  <c r="F1014" i="1"/>
  <c r="F1015" i="1"/>
  <c r="F1016" i="1"/>
  <c r="F1017" i="1"/>
  <c r="F1018" i="1"/>
  <c r="F1019" i="1"/>
  <c r="F1020" i="1"/>
  <c r="F1021" i="1"/>
  <c r="F1022" i="1"/>
  <c r="F1023" i="1"/>
  <c r="F1024" i="1"/>
  <c r="F1025" i="1"/>
  <c r="F1026" i="1"/>
  <c r="F1027" i="1"/>
  <c r="F1028" i="1"/>
  <c r="F1029" i="1"/>
  <c r="F1030" i="1"/>
  <c r="F1031" i="1"/>
  <c r="F1032" i="1"/>
  <c r="F1033" i="1"/>
  <c r="F1034" i="1"/>
  <c r="F1035" i="1"/>
  <c r="F1036" i="1"/>
  <c r="F1037" i="1"/>
  <c r="F1038" i="1"/>
  <c r="F1039" i="1"/>
  <c r="F1040" i="1"/>
  <c r="F1041" i="1"/>
  <c r="F1042" i="1"/>
  <c r="F1043" i="1"/>
  <c r="F1044" i="1"/>
  <c r="F1045" i="1"/>
  <c r="F1046" i="1"/>
  <c r="F1047" i="1"/>
  <c r="F1048" i="1"/>
  <c r="F1049" i="1"/>
  <c r="F1050" i="1"/>
  <c r="F1051" i="1"/>
  <c r="F1052" i="1"/>
  <c r="F1053" i="1"/>
  <c r="F1054" i="1"/>
  <c r="F1055" i="1"/>
  <c r="F1056" i="1"/>
  <c r="F1057" i="1"/>
  <c r="F1058" i="1"/>
  <c r="F1059" i="1"/>
  <c r="F1060" i="1"/>
  <c r="F1061" i="1"/>
  <c r="F1062" i="1"/>
  <c r="F1063" i="1"/>
  <c r="F1064" i="1"/>
  <c r="F1065" i="1"/>
  <c r="F1066" i="1"/>
  <c r="F1067" i="1"/>
  <c r="F1068" i="1"/>
  <c r="F1069" i="1"/>
  <c r="F1070" i="1"/>
  <c r="F1071" i="1"/>
  <c r="F1072" i="1"/>
  <c r="F1073" i="1"/>
  <c r="F1074" i="1"/>
  <c r="F1075" i="1"/>
  <c r="F1076" i="1"/>
  <c r="F1077" i="1"/>
  <c r="F1078" i="1"/>
  <c r="F1079" i="1"/>
  <c r="F1080" i="1"/>
  <c r="F1081" i="1"/>
  <c r="F1082" i="1"/>
  <c r="F1083" i="1"/>
  <c r="F1084" i="1"/>
  <c r="F1085" i="1"/>
  <c r="F1086" i="1"/>
  <c r="F1087" i="1"/>
  <c r="F1088" i="1"/>
  <c r="F1089" i="1"/>
  <c r="F1090" i="1"/>
  <c r="F1091" i="1"/>
  <c r="F1092" i="1"/>
  <c r="F1093" i="1"/>
  <c r="F1094" i="1"/>
  <c r="F1095" i="1"/>
  <c r="F1096" i="1"/>
  <c r="F1097" i="1"/>
  <c r="F1098" i="1"/>
  <c r="F1099" i="1"/>
  <c r="F1100" i="1"/>
  <c r="F1101" i="1"/>
  <c r="F1102" i="1"/>
  <c r="F1103" i="1"/>
  <c r="F1104" i="1"/>
  <c r="F1105" i="1"/>
  <c r="F1106" i="1"/>
  <c r="F1107" i="1"/>
  <c r="F1108" i="1"/>
  <c r="F1109" i="1"/>
  <c r="F1110" i="1"/>
  <c r="F1111" i="1"/>
  <c r="F1112" i="1"/>
  <c r="F1113" i="1"/>
  <c r="F1114" i="1"/>
  <c r="F1115" i="1"/>
  <c r="F1116" i="1"/>
  <c r="F1117" i="1"/>
  <c r="F1118" i="1"/>
  <c r="F1119" i="1"/>
  <c r="F1120" i="1"/>
  <c r="F1121" i="1"/>
  <c r="F1122" i="1"/>
  <c r="F1123" i="1"/>
  <c r="F1124" i="1"/>
  <c r="F1125" i="1"/>
  <c r="F1126" i="1"/>
  <c r="F1127" i="1"/>
  <c r="F1128" i="1"/>
  <c r="F1129" i="1"/>
  <c r="F1130" i="1"/>
  <c r="F1131" i="1"/>
  <c r="F1132" i="1"/>
  <c r="F1133" i="1"/>
  <c r="F1134" i="1"/>
  <c r="F1135" i="1"/>
  <c r="F1136" i="1"/>
  <c r="F1137" i="1"/>
  <c r="F1138" i="1"/>
  <c r="F1139" i="1"/>
  <c r="F1140" i="1"/>
  <c r="F1141" i="1"/>
  <c r="F1142" i="1"/>
  <c r="F1143" i="1"/>
  <c r="F1144" i="1"/>
  <c r="F1145" i="1"/>
  <c r="F1146" i="1"/>
  <c r="F1147" i="1"/>
  <c r="F1148" i="1"/>
  <c r="F1149" i="1"/>
  <c r="F1150" i="1"/>
  <c r="F1151" i="1"/>
  <c r="F1152" i="1"/>
  <c r="F1153" i="1"/>
  <c r="F1154" i="1"/>
  <c r="F1155" i="1"/>
  <c r="F1156" i="1"/>
  <c r="F1157" i="1"/>
  <c r="F1158" i="1"/>
  <c r="F1159" i="1"/>
  <c r="F1160" i="1"/>
  <c r="F1161" i="1"/>
  <c r="F1162" i="1"/>
  <c r="F1163" i="1"/>
  <c r="F1164" i="1"/>
  <c r="F1165" i="1"/>
  <c r="F1166" i="1"/>
  <c r="F1167" i="1"/>
  <c r="F1168" i="1"/>
  <c r="F1169" i="1"/>
  <c r="F1170" i="1"/>
  <c r="F1171" i="1"/>
  <c r="F1172" i="1"/>
  <c r="F1173" i="1"/>
  <c r="F1174" i="1"/>
  <c r="F1175" i="1"/>
  <c r="F1176" i="1"/>
  <c r="F1177" i="1"/>
  <c r="F1178" i="1"/>
  <c r="F1179" i="1"/>
  <c r="F1180" i="1"/>
  <c r="F1181" i="1"/>
  <c r="F1182" i="1"/>
  <c r="F1183" i="1"/>
  <c r="F1184" i="1"/>
  <c r="F1185" i="1"/>
  <c r="F1186" i="1"/>
  <c r="F1187" i="1"/>
  <c r="F1188" i="1"/>
  <c r="F1189" i="1"/>
  <c r="F1190" i="1"/>
  <c r="F1191" i="1"/>
  <c r="F1192" i="1"/>
  <c r="F1193" i="1"/>
  <c r="F1194" i="1"/>
  <c r="F1195" i="1"/>
  <c r="F1196" i="1"/>
  <c r="F1197" i="1"/>
  <c r="F1198" i="1"/>
  <c r="F1199" i="1"/>
  <c r="F1200" i="1"/>
  <c r="F1201" i="1"/>
  <c r="F1202" i="1"/>
  <c r="F1203" i="1"/>
  <c r="F1204" i="1"/>
  <c r="F1205" i="1"/>
  <c r="F1206" i="1"/>
  <c r="F1207" i="1"/>
  <c r="F1208" i="1"/>
  <c r="F1209" i="1"/>
  <c r="F1210" i="1"/>
  <c r="F3" i="1"/>
  <c r="O5" i="2" l="1"/>
  <c r="O4" i="2"/>
  <c r="O3" i="2"/>
  <c r="O6" i="2"/>
  <c r="N4" i="2"/>
  <c r="N5" i="2"/>
  <c r="E3" i="1"/>
  <c r="E28" i="1" l="1"/>
  <c r="E24" i="1"/>
  <c r="E20" i="1"/>
  <c r="E16" i="1"/>
  <c r="E12" i="1"/>
  <c r="E8" i="1"/>
  <c r="E4" i="1"/>
  <c r="E1217" i="1"/>
  <c r="E1213" i="1"/>
  <c r="E1209" i="1"/>
  <c r="E1205" i="1"/>
  <c r="E1201" i="1"/>
  <c r="E1197" i="1"/>
  <c r="E1193" i="1"/>
  <c r="E1189" i="1"/>
  <c r="E1185" i="1"/>
  <c r="E1181" i="1"/>
  <c r="E1177" i="1"/>
  <c r="E1173" i="1"/>
  <c r="E1169" i="1"/>
  <c r="E1165" i="1"/>
  <c r="E1161" i="1"/>
  <c r="E1157" i="1"/>
  <c r="E1153" i="1"/>
  <c r="E1149" i="1"/>
  <c r="E1145" i="1"/>
  <c r="E1141" i="1"/>
  <c r="E1137" i="1"/>
  <c r="E1133" i="1"/>
  <c r="E1129" i="1"/>
  <c r="E1125" i="1"/>
  <c r="E1121" i="1"/>
  <c r="E1117" i="1"/>
  <c r="E1113" i="1"/>
  <c r="E1109" i="1"/>
  <c r="E1105" i="1"/>
  <c r="E1101" i="1"/>
  <c r="E1097" i="1"/>
  <c r="E1093" i="1"/>
  <c r="E1089" i="1"/>
  <c r="E1085" i="1"/>
  <c r="E1081" i="1"/>
  <c r="E1077" i="1"/>
  <c r="E1073" i="1"/>
  <c r="E1069" i="1"/>
  <c r="E1065" i="1"/>
  <c r="E1061" i="1"/>
  <c r="E1057" i="1"/>
  <c r="E1053" i="1"/>
  <c r="E1049" i="1"/>
  <c r="E1045" i="1"/>
  <c r="E1041" i="1"/>
  <c r="E1037" i="1"/>
  <c r="E1033" i="1"/>
  <c r="E1029" i="1"/>
  <c r="E1025" i="1"/>
  <c r="E1021" i="1"/>
  <c r="E1017" i="1"/>
  <c r="E1013" i="1"/>
  <c r="E1009" i="1"/>
  <c r="E1005" i="1"/>
  <c r="E1001" i="1"/>
  <c r="E997" i="1"/>
  <c r="E993" i="1"/>
  <c r="E989" i="1"/>
  <c r="E985" i="1"/>
  <c r="E981" i="1"/>
  <c r="E977" i="1"/>
  <c r="E973" i="1"/>
  <c r="E969" i="1"/>
  <c r="E965" i="1"/>
  <c r="E961" i="1"/>
  <c r="E957" i="1"/>
  <c r="E953" i="1"/>
  <c r="E949" i="1"/>
  <c r="E945" i="1"/>
  <c r="E941" i="1"/>
  <c r="E937" i="1"/>
  <c r="E933" i="1"/>
  <c r="E929" i="1"/>
  <c r="E925" i="1"/>
  <c r="E921" i="1"/>
  <c r="E917" i="1"/>
  <c r="E913" i="1"/>
  <c r="E909" i="1"/>
  <c r="E905" i="1"/>
  <c r="E901" i="1"/>
  <c r="E897" i="1"/>
  <c r="E893" i="1"/>
  <c r="E889" i="1"/>
  <c r="E885" i="1"/>
  <c r="E881" i="1"/>
  <c r="E877" i="1"/>
  <c r="E873" i="1"/>
  <c r="E869" i="1"/>
  <c r="E865" i="1"/>
  <c r="E861" i="1"/>
  <c r="E857" i="1"/>
  <c r="E853" i="1"/>
  <c r="E849" i="1"/>
  <c r="E845" i="1"/>
  <c r="E841" i="1"/>
  <c r="E837" i="1"/>
  <c r="E833" i="1"/>
  <c r="E829" i="1"/>
  <c r="E825" i="1"/>
  <c r="E821" i="1"/>
  <c r="E817" i="1"/>
  <c r="E813" i="1"/>
  <c r="E809" i="1"/>
  <c r="E805" i="1"/>
  <c r="E801" i="1"/>
  <c r="E797" i="1"/>
  <c r="E793" i="1"/>
  <c r="E789" i="1"/>
  <c r="E785" i="1"/>
  <c r="E781" i="1"/>
  <c r="E777" i="1"/>
  <c r="E773" i="1"/>
  <c r="E769" i="1"/>
  <c r="E765" i="1"/>
  <c r="E761" i="1"/>
  <c r="E757" i="1"/>
  <c r="E753" i="1"/>
  <c r="E749" i="1"/>
  <c r="E745" i="1"/>
  <c r="E741" i="1"/>
  <c r="E737" i="1"/>
  <c r="E733" i="1"/>
  <c r="E729" i="1"/>
  <c r="E725" i="1"/>
  <c r="E721" i="1"/>
  <c r="E717" i="1"/>
  <c r="E713" i="1"/>
  <c r="E709" i="1"/>
  <c r="E705" i="1"/>
  <c r="E701" i="1"/>
  <c r="E697" i="1"/>
  <c r="E693" i="1"/>
  <c r="E689" i="1"/>
  <c r="E685" i="1"/>
  <c r="E681" i="1"/>
  <c r="E677" i="1"/>
  <c r="E673" i="1"/>
  <c r="E669" i="1"/>
  <c r="E665" i="1"/>
  <c r="E661" i="1"/>
  <c r="E657" i="1"/>
  <c r="E653" i="1"/>
  <c r="E649" i="1"/>
  <c r="E645" i="1"/>
  <c r="E641" i="1"/>
  <c r="E637" i="1"/>
  <c r="E633" i="1"/>
  <c r="E629" i="1"/>
  <c r="E625" i="1"/>
  <c r="E621" i="1"/>
  <c r="E617" i="1"/>
  <c r="E613" i="1"/>
  <c r="E609" i="1"/>
  <c r="E605" i="1"/>
  <c r="E601" i="1"/>
  <c r="E597" i="1"/>
  <c r="E593" i="1"/>
  <c r="E589" i="1"/>
  <c r="E585" i="1"/>
  <c r="E581" i="1"/>
  <c r="E577" i="1"/>
  <c r="E573" i="1"/>
  <c r="E569" i="1"/>
  <c r="E565" i="1"/>
  <c r="E561" i="1"/>
  <c r="E557" i="1"/>
  <c r="E553" i="1"/>
  <c r="E549" i="1"/>
  <c r="E545" i="1"/>
  <c r="E541" i="1"/>
  <c r="E537" i="1"/>
  <c r="E533" i="1"/>
  <c r="E529" i="1"/>
  <c r="E525" i="1"/>
  <c r="E521" i="1"/>
  <c r="E517" i="1"/>
  <c r="E513" i="1"/>
  <c r="E509" i="1"/>
  <c r="E505" i="1"/>
  <c r="E501" i="1"/>
  <c r="E497" i="1"/>
  <c r="E493" i="1"/>
  <c r="E489" i="1"/>
  <c r="E485" i="1"/>
  <c r="E481" i="1"/>
  <c r="E477" i="1"/>
  <c r="E473" i="1"/>
  <c r="E469" i="1"/>
  <c r="E465" i="1"/>
  <c r="E461" i="1"/>
  <c r="E457" i="1"/>
  <c r="E453" i="1"/>
  <c r="E449" i="1"/>
  <c r="E445" i="1"/>
  <c r="E441" i="1"/>
  <c r="E437" i="1"/>
  <c r="E433" i="1"/>
  <c r="E429" i="1"/>
  <c r="E425" i="1"/>
  <c r="E421" i="1"/>
  <c r="E417" i="1"/>
  <c r="E413" i="1"/>
  <c r="E409" i="1"/>
  <c r="E405" i="1"/>
  <c r="E401" i="1"/>
  <c r="E397" i="1"/>
  <c r="E393" i="1"/>
  <c r="E389" i="1"/>
  <c r="E385" i="1"/>
  <c r="E381" i="1"/>
  <c r="E377" i="1"/>
  <c r="E373" i="1"/>
  <c r="E369" i="1"/>
  <c r="E365" i="1"/>
  <c r="E361" i="1"/>
  <c r="E357" i="1"/>
  <c r="E353" i="1"/>
  <c r="E349" i="1"/>
  <c r="E345" i="1"/>
  <c r="E341" i="1"/>
  <c r="E337" i="1"/>
  <c r="E333" i="1"/>
  <c r="E329" i="1"/>
  <c r="E325" i="1"/>
  <c r="E321" i="1"/>
  <c r="E317" i="1"/>
  <c r="E313" i="1"/>
  <c r="E309" i="1"/>
  <c r="E305" i="1"/>
  <c r="E301" i="1"/>
  <c r="E297" i="1"/>
  <c r="E293" i="1"/>
  <c r="E289" i="1"/>
  <c r="E285" i="1"/>
  <c r="E281" i="1"/>
  <c r="E277" i="1"/>
  <c r="E273" i="1"/>
  <c r="E269" i="1"/>
  <c r="E265" i="1"/>
  <c r="E261" i="1"/>
  <c r="E257" i="1"/>
  <c r="E253" i="1"/>
  <c r="E249" i="1"/>
  <c r="E245" i="1"/>
  <c r="E241" i="1"/>
  <c r="E237" i="1"/>
  <c r="E233" i="1"/>
  <c r="E229" i="1"/>
  <c r="E225" i="1"/>
  <c r="E221" i="1"/>
  <c r="E217" i="1"/>
  <c r="E213" i="1"/>
  <c r="E209" i="1"/>
  <c r="E205" i="1"/>
  <c r="E201" i="1"/>
  <c r="E197" i="1"/>
  <c r="E193" i="1"/>
  <c r="E189" i="1"/>
  <c r="E185" i="1"/>
  <c r="E181" i="1"/>
  <c r="E177" i="1"/>
  <c r="E173" i="1"/>
  <c r="E169" i="1"/>
  <c r="E165" i="1"/>
  <c r="E161" i="1"/>
  <c r="E157" i="1"/>
  <c r="E153" i="1"/>
  <c r="E149" i="1"/>
  <c r="E145" i="1"/>
  <c r="E141" i="1"/>
  <c r="E136" i="1"/>
  <c r="E132" i="1"/>
  <c r="E128" i="1"/>
  <c r="E124" i="1"/>
  <c r="E120" i="1"/>
  <c r="E116" i="1"/>
  <c r="E112" i="1"/>
  <c r="E108" i="1"/>
  <c r="E104" i="1"/>
  <c r="E100" i="1"/>
  <c r="E96" i="1"/>
  <c r="E92" i="1"/>
  <c r="E88" i="1"/>
  <c r="E84" i="1"/>
  <c r="E80" i="1"/>
  <c r="E76" i="1"/>
  <c r="E72" i="1"/>
  <c r="E68" i="1"/>
  <c r="E64" i="1"/>
  <c r="E60" i="1"/>
  <c r="E56" i="1"/>
  <c r="E52" i="1"/>
  <c r="E48" i="1"/>
  <c r="E44" i="1"/>
  <c r="E40" i="1"/>
  <c r="E27" i="1"/>
  <c r="E23" i="1"/>
  <c r="E19" i="1"/>
  <c r="E15" i="1"/>
  <c r="E11" i="1"/>
  <c r="E7" i="1"/>
  <c r="E1220" i="1"/>
  <c r="E1216" i="1"/>
  <c r="E1212" i="1"/>
  <c r="E1208" i="1"/>
  <c r="E1204" i="1"/>
  <c r="E1200" i="1"/>
  <c r="E1196" i="1"/>
  <c r="E1192" i="1"/>
  <c r="E1188" i="1"/>
  <c r="E1184" i="1"/>
  <c r="E1180" i="1"/>
  <c r="E1176" i="1"/>
  <c r="E1172" i="1"/>
  <c r="E1168" i="1"/>
  <c r="E1164" i="1"/>
  <c r="E1160" i="1"/>
  <c r="E1156" i="1"/>
  <c r="E1152" i="1"/>
  <c r="E1148" i="1"/>
  <c r="E1144" i="1"/>
  <c r="E1140" i="1"/>
  <c r="E1136" i="1"/>
  <c r="E1132" i="1"/>
  <c r="E1128" i="1"/>
  <c r="E1124" i="1"/>
  <c r="E1120" i="1"/>
  <c r="E1116" i="1"/>
  <c r="E1112" i="1"/>
  <c r="E1108" i="1"/>
  <c r="E1104" i="1"/>
  <c r="E1100" i="1"/>
  <c r="E1096" i="1"/>
  <c r="E1092" i="1"/>
  <c r="E1088" i="1"/>
  <c r="E1084" i="1"/>
  <c r="E1080" i="1"/>
  <c r="E1076" i="1"/>
  <c r="E1072" i="1"/>
  <c r="E1068" i="1"/>
  <c r="E1064" i="1"/>
  <c r="E1060" i="1"/>
  <c r="E1056" i="1"/>
  <c r="E1052" i="1"/>
  <c r="E1048" i="1"/>
  <c r="E1044" i="1"/>
  <c r="E1040" i="1"/>
  <c r="E1036" i="1"/>
  <c r="E1032" i="1"/>
  <c r="E1028" i="1"/>
  <c r="E1024" i="1"/>
  <c r="E1020" i="1"/>
  <c r="E1016" i="1"/>
  <c r="E1012" i="1"/>
  <c r="E1008" i="1"/>
  <c r="E1004" i="1"/>
  <c r="E1000" i="1"/>
  <c r="E996" i="1"/>
  <c r="E992" i="1"/>
  <c r="E988" i="1"/>
  <c r="E984" i="1"/>
  <c r="E980" i="1"/>
  <c r="E976" i="1"/>
  <c r="E972" i="1"/>
  <c r="E968" i="1"/>
  <c r="E964" i="1"/>
  <c r="E960" i="1"/>
  <c r="E956" i="1"/>
  <c r="E952" i="1"/>
  <c r="E948" i="1"/>
  <c r="E944" i="1"/>
  <c r="E940" i="1"/>
  <c r="E936" i="1"/>
  <c r="E932" i="1"/>
  <c r="E928" i="1"/>
  <c r="E924" i="1"/>
  <c r="E920" i="1"/>
  <c r="E916" i="1"/>
  <c r="E912" i="1"/>
  <c r="E908" i="1"/>
  <c r="E904" i="1"/>
  <c r="E900" i="1"/>
  <c r="E896" i="1"/>
  <c r="E892" i="1"/>
  <c r="E888" i="1"/>
  <c r="E884" i="1"/>
  <c r="E880" i="1"/>
  <c r="E876" i="1"/>
  <c r="E872" i="1"/>
  <c r="E868" i="1"/>
  <c r="E864" i="1"/>
  <c r="E860" i="1"/>
  <c r="E856" i="1"/>
  <c r="E852" i="1"/>
  <c r="E848" i="1"/>
  <c r="E844" i="1"/>
  <c r="E840" i="1"/>
  <c r="E836" i="1"/>
  <c r="E832" i="1"/>
  <c r="E828" i="1"/>
  <c r="E824" i="1"/>
  <c r="E820" i="1"/>
  <c r="E816" i="1"/>
  <c r="E812" i="1"/>
  <c r="E808" i="1"/>
  <c r="E804" i="1"/>
  <c r="E800" i="1"/>
  <c r="E796" i="1"/>
  <c r="E792" i="1"/>
  <c r="E788" i="1"/>
  <c r="E784" i="1"/>
  <c r="E780" i="1"/>
  <c r="E776" i="1"/>
  <c r="E772" i="1"/>
  <c r="E768" i="1"/>
  <c r="E764" i="1"/>
  <c r="E760" i="1"/>
  <c r="E756" i="1"/>
  <c r="E752" i="1"/>
  <c r="E748" i="1"/>
  <c r="E744" i="1"/>
  <c r="E740" i="1"/>
  <c r="E736" i="1"/>
  <c r="E732" i="1"/>
  <c r="E728" i="1"/>
  <c r="E724" i="1"/>
  <c r="E720" i="1"/>
  <c r="E716" i="1"/>
  <c r="E712" i="1"/>
  <c r="E708" i="1"/>
  <c r="E704" i="1"/>
  <c r="E700" i="1"/>
  <c r="E696" i="1"/>
  <c r="E692" i="1"/>
  <c r="E688" i="1"/>
  <c r="E684" i="1"/>
  <c r="E680" i="1"/>
  <c r="E676" i="1"/>
  <c r="E672" i="1"/>
  <c r="E668" i="1"/>
  <c r="E664" i="1"/>
  <c r="E660" i="1"/>
  <c r="E656" i="1"/>
  <c r="E652" i="1"/>
  <c r="E648" i="1"/>
  <c r="E644" i="1"/>
  <c r="E640" i="1"/>
  <c r="E636" i="1"/>
  <c r="E632" i="1"/>
  <c r="E628" i="1"/>
  <c r="E624" i="1"/>
  <c r="E620" i="1"/>
  <c r="E616" i="1"/>
  <c r="E612" i="1"/>
  <c r="E608" i="1"/>
  <c r="E604" i="1"/>
  <c r="E600" i="1"/>
  <c r="E596" i="1"/>
  <c r="E592" i="1"/>
  <c r="E588" i="1"/>
  <c r="E584" i="1"/>
  <c r="E580" i="1"/>
  <c r="E576" i="1"/>
  <c r="E572" i="1"/>
  <c r="E568" i="1"/>
  <c r="E564" i="1"/>
  <c r="E560" i="1"/>
  <c r="E556" i="1"/>
  <c r="E552" i="1"/>
  <c r="E548" i="1"/>
  <c r="E544" i="1"/>
  <c r="E540" i="1"/>
  <c r="E536" i="1"/>
  <c r="E532" i="1"/>
  <c r="E528" i="1"/>
  <c r="E524" i="1"/>
  <c r="E520" i="1"/>
  <c r="E516" i="1"/>
  <c r="E512" i="1"/>
  <c r="E508" i="1"/>
  <c r="E504" i="1"/>
  <c r="E500" i="1"/>
  <c r="E496" i="1"/>
  <c r="E492" i="1"/>
  <c r="E488" i="1"/>
  <c r="E484" i="1"/>
  <c r="E480" i="1"/>
  <c r="E476" i="1"/>
  <c r="E472" i="1"/>
  <c r="E468" i="1"/>
  <c r="E464" i="1"/>
  <c r="E460" i="1"/>
  <c r="E456" i="1"/>
  <c r="E452" i="1"/>
  <c r="E448" i="1"/>
  <c r="E444" i="1"/>
  <c r="E440" i="1"/>
  <c r="E436" i="1"/>
  <c r="E432" i="1"/>
  <c r="E428" i="1"/>
  <c r="E424" i="1"/>
  <c r="E420" i="1"/>
  <c r="E416" i="1"/>
  <c r="E412" i="1"/>
  <c r="E408" i="1"/>
  <c r="E404" i="1"/>
  <c r="E400" i="1"/>
  <c r="E396" i="1"/>
  <c r="E392" i="1"/>
  <c r="E388" i="1"/>
  <c r="E384" i="1"/>
  <c r="E380" i="1"/>
  <c r="E376" i="1"/>
  <c r="E372" i="1"/>
  <c r="E368" i="1"/>
  <c r="E364" i="1"/>
  <c r="E360" i="1"/>
  <c r="E356" i="1"/>
  <c r="E352" i="1"/>
  <c r="E348" i="1"/>
  <c r="E344" i="1"/>
  <c r="E340" i="1"/>
  <c r="E336" i="1"/>
  <c r="E332" i="1"/>
  <c r="E328" i="1"/>
  <c r="E324" i="1"/>
  <c r="E320" i="1"/>
  <c r="E316" i="1"/>
  <c r="E312" i="1"/>
  <c r="E308" i="1"/>
  <c r="E304" i="1"/>
  <c r="E300" i="1"/>
  <c r="E296" i="1"/>
  <c r="E292" i="1"/>
  <c r="E288" i="1"/>
  <c r="E284" i="1"/>
  <c r="E280" i="1"/>
  <c r="E276" i="1"/>
  <c r="E272" i="1"/>
  <c r="E268" i="1"/>
  <c r="E264" i="1"/>
  <c r="E260" i="1"/>
  <c r="E256" i="1"/>
  <c r="E252" i="1"/>
  <c r="E26" i="1"/>
  <c r="E22" i="1"/>
  <c r="E18" i="1"/>
  <c r="E14" i="1"/>
  <c r="E10" i="1"/>
  <c r="E6" i="1"/>
  <c r="E1219" i="1"/>
  <c r="E1215" i="1"/>
  <c r="E1211" i="1"/>
  <c r="E1207" i="1"/>
  <c r="E1203" i="1"/>
  <c r="E1199" i="1"/>
  <c r="E1195" i="1"/>
  <c r="E1191" i="1"/>
  <c r="E1187" i="1"/>
  <c r="E1183" i="1"/>
  <c r="E1179" i="1"/>
  <c r="E1175" i="1"/>
  <c r="E1171" i="1"/>
  <c r="E1167" i="1"/>
  <c r="E1163" i="1"/>
  <c r="E1159" i="1"/>
  <c r="E1155" i="1"/>
  <c r="E1151" i="1"/>
  <c r="E1147" i="1"/>
  <c r="E1143" i="1"/>
  <c r="E1139" i="1"/>
  <c r="E1135" i="1"/>
  <c r="E1131" i="1"/>
  <c r="E1127" i="1"/>
  <c r="E1123" i="1"/>
  <c r="E1119" i="1"/>
  <c r="E1115" i="1"/>
  <c r="E1111" i="1"/>
  <c r="E1107" i="1"/>
  <c r="E1103" i="1"/>
  <c r="E1099" i="1"/>
  <c r="E1095" i="1"/>
  <c r="E1091" i="1"/>
  <c r="E1087" i="1"/>
  <c r="E1083" i="1"/>
  <c r="E1079" i="1"/>
  <c r="E1075" i="1"/>
  <c r="E1071" i="1"/>
  <c r="E1067" i="1"/>
  <c r="E1063" i="1"/>
  <c r="E1059" i="1"/>
  <c r="E1055" i="1"/>
  <c r="E1051" i="1"/>
  <c r="E1047" i="1"/>
  <c r="E1043" i="1"/>
  <c r="E1039" i="1"/>
  <c r="E1035" i="1"/>
  <c r="E1031" i="1"/>
  <c r="E1027" i="1"/>
  <c r="E1023" i="1"/>
  <c r="E1019" i="1"/>
  <c r="E1015" i="1"/>
  <c r="E1011" i="1"/>
  <c r="E1007" i="1"/>
  <c r="E1003" i="1"/>
  <c r="E999" i="1"/>
  <c r="E995" i="1"/>
  <c r="E991" i="1"/>
  <c r="E987" i="1"/>
  <c r="E983" i="1"/>
  <c r="E979" i="1"/>
  <c r="E975" i="1"/>
  <c r="E971" i="1"/>
  <c r="E967" i="1"/>
  <c r="E963" i="1"/>
  <c r="E959" i="1"/>
  <c r="E955" i="1"/>
  <c r="E951" i="1"/>
  <c r="E947" i="1"/>
  <c r="E943" i="1"/>
  <c r="E939" i="1"/>
  <c r="E935" i="1"/>
  <c r="E931" i="1"/>
  <c r="E927" i="1"/>
  <c r="E923" i="1"/>
  <c r="E919" i="1"/>
  <c r="E915" i="1"/>
  <c r="E911" i="1"/>
  <c r="E907" i="1"/>
  <c r="E903" i="1"/>
  <c r="E899" i="1"/>
  <c r="E895" i="1"/>
  <c r="E891" i="1"/>
  <c r="E887" i="1"/>
  <c r="E883" i="1"/>
  <c r="E879" i="1"/>
  <c r="E875" i="1"/>
  <c r="E871" i="1"/>
  <c r="E867" i="1"/>
  <c r="E863" i="1"/>
  <c r="E859" i="1"/>
  <c r="E855" i="1"/>
  <c r="E851" i="1"/>
  <c r="E847" i="1"/>
  <c r="E843" i="1"/>
  <c r="E839" i="1"/>
  <c r="E835" i="1"/>
  <c r="E831" i="1"/>
  <c r="E827" i="1"/>
  <c r="E823" i="1"/>
  <c r="E819" i="1"/>
  <c r="E815" i="1"/>
  <c r="E811" i="1"/>
  <c r="E807" i="1"/>
  <c r="E803" i="1"/>
  <c r="E799" i="1"/>
  <c r="E795" i="1"/>
  <c r="E791" i="1"/>
  <c r="E787" i="1"/>
  <c r="E783" i="1"/>
  <c r="E779" i="1"/>
  <c r="E775" i="1"/>
  <c r="E771" i="1"/>
  <c r="E767" i="1"/>
  <c r="E763" i="1"/>
  <c r="E759" i="1"/>
  <c r="E755" i="1"/>
  <c r="E751" i="1"/>
  <c r="E747" i="1"/>
  <c r="E743" i="1"/>
  <c r="E739" i="1"/>
  <c r="E735" i="1"/>
  <c r="E731" i="1"/>
  <c r="E727" i="1"/>
  <c r="E723" i="1"/>
  <c r="E719" i="1"/>
  <c r="E715" i="1"/>
  <c r="E711" i="1"/>
  <c r="E707" i="1"/>
  <c r="E703" i="1"/>
  <c r="E699" i="1"/>
  <c r="E695" i="1"/>
  <c r="E691" i="1"/>
  <c r="E687" i="1"/>
  <c r="E683" i="1"/>
  <c r="E679" i="1"/>
  <c r="E675" i="1"/>
  <c r="E671" i="1"/>
  <c r="E667" i="1"/>
  <c r="E663" i="1"/>
  <c r="E659" i="1"/>
  <c r="E655" i="1"/>
  <c r="E651" i="1"/>
  <c r="E647" i="1"/>
  <c r="E643" i="1"/>
  <c r="E639" i="1"/>
  <c r="E635" i="1"/>
  <c r="E631" i="1"/>
  <c r="E627" i="1"/>
  <c r="E623" i="1"/>
  <c r="E619" i="1"/>
  <c r="E615" i="1"/>
  <c r="E611" i="1"/>
  <c r="E607" i="1"/>
  <c r="E603" i="1"/>
  <c r="E599" i="1"/>
  <c r="E595" i="1"/>
  <c r="E591" i="1"/>
  <c r="E587" i="1"/>
  <c r="E583" i="1"/>
  <c r="E579" i="1"/>
  <c r="E575" i="1"/>
  <c r="E571" i="1"/>
  <c r="E567" i="1"/>
  <c r="E563" i="1"/>
  <c r="E559" i="1"/>
  <c r="E555" i="1"/>
  <c r="E551" i="1"/>
  <c r="E547" i="1"/>
  <c r="E543" i="1"/>
  <c r="E539" i="1"/>
  <c r="E535" i="1"/>
  <c r="E531" i="1"/>
  <c r="E527" i="1"/>
  <c r="E523" i="1"/>
  <c r="E519" i="1"/>
  <c r="E515" i="1"/>
  <c r="E511" i="1"/>
  <c r="E507" i="1"/>
  <c r="E503" i="1"/>
  <c r="E499" i="1"/>
  <c r="E495" i="1"/>
  <c r="E491" i="1"/>
  <c r="E487" i="1"/>
  <c r="E483" i="1"/>
  <c r="E479" i="1"/>
  <c r="E475" i="1"/>
  <c r="E471" i="1"/>
  <c r="E467" i="1"/>
  <c r="E463" i="1"/>
  <c r="E459" i="1"/>
  <c r="E455" i="1"/>
  <c r="E451" i="1"/>
  <c r="E29" i="1"/>
  <c r="E25" i="1"/>
  <c r="E21" i="1"/>
  <c r="E17" i="1"/>
  <c r="E13" i="1"/>
  <c r="E9" i="1"/>
  <c r="E5" i="1"/>
  <c r="E1218" i="1"/>
  <c r="E1214" i="1"/>
  <c r="E1210" i="1"/>
  <c r="E1206" i="1"/>
  <c r="E1202" i="1"/>
  <c r="E1198" i="1"/>
  <c r="E1194" i="1"/>
  <c r="E1190" i="1"/>
  <c r="E1186" i="1"/>
  <c r="E1182" i="1"/>
  <c r="E1178" i="1"/>
  <c r="E1174" i="1"/>
  <c r="E1170" i="1"/>
  <c r="E1166" i="1"/>
  <c r="E1162" i="1"/>
  <c r="E1158" i="1"/>
  <c r="E1154" i="1"/>
  <c r="E1150" i="1"/>
  <c r="E1146" i="1"/>
  <c r="E1142" i="1"/>
  <c r="E1138" i="1"/>
  <c r="E1134" i="1"/>
  <c r="E1130" i="1"/>
  <c r="E1126" i="1"/>
  <c r="E1122" i="1"/>
  <c r="E1118" i="1"/>
  <c r="E1114" i="1"/>
  <c r="E1110" i="1"/>
  <c r="E1106" i="1"/>
  <c r="E1102" i="1"/>
  <c r="E1098" i="1"/>
  <c r="E1094" i="1"/>
  <c r="E1090" i="1"/>
  <c r="E1086" i="1"/>
  <c r="E1082" i="1"/>
  <c r="E1078" i="1"/>
  <c r="E1074" i="1"/>
  <c r="E1070" i="1"/>
  <c r="E1066" i="1"/>
  <c r="E1062" i="1"/>
  <c r="E1058" i="1"/>
  <c r="E1054" i="1"/>
  <c r="E1050" i="1"/>
  <c r="E1046" i="1"/>
  <c r="E1042" i="1"/>
  <c r="E1038" i="1"/>
  <c r="E1034" i="1"/>
  <c r="E1030" i="1"/>
  <c r="E1026" i="1"/>
  <c r="E1022" i="1"/>
  <c r="E1018" i="1"/>
  <c r="E1014" i="1"/>
  <c r="E1010" i="1"/>
  <c r="E1006" i="1"/>
  <c r="E1002" i="1"/>
  <c r="E998" i="1"/>
  <c r="E994" i="1"/>
  <c r="E990" i="1"/>
  <c r="E986" i="1"/>
  <c r="E982" i="1"/>
  <c r="E978" i="1"/>
  <c r="E974" i="1"/>
  <c r="E970" i="1"/>
  <c r="E966" i="1"/>
  <c r="E962" i="1"/>
  <c r="E958" i="1"/>
  <c r="E954" i="1"/>
  <c r="E950" i="1"/>
  <c r="E946" i="1"/>
  <c r="E942" i="1"/>
  <c r="E938" i="1"/>
  <c r="E934" i="1"/>
  <c r="E930" i="1"/>
  <c r="E926" i="1"/>
  <c r="E922" i="1"/>
  <c r="E918" i="1"/>
  <c r="E914" i="1"/>
  <c r="E910" i="1"/>
  <c r="E906" i="1"/>
  <c r="E902" i="1"/>
  <c r="E898" i="1"/>
  <c r="E894" i="1"/>
  <c r="E890" i="1"/>
  <c r="E886" i="1"/>
  <c r="E882" i="1"/>
  <c r="E878" i="1"/>
  <c r="E874" i="1"/>
  <c r="E870" i="1"/>
  <c r="E866" i="1"/>
  <c r="E862" i="1"/>
  <c r="E858" i="1"/>
  <c r="E854" i="1"/>
  <c r="E850" i="1"/>
  <c r="E846" i="1"/>
  <c r="E842" i="1"/>
  <c r="E838" i="1"/>
  <c r="E834" i="1"/>
  <c r="E830" i="1"/>
  <c r="E826" i="1"/>
  <c r="E822" i="1"/>
  <c r="E818" i="1"/>
  <c r="E814" i="1"/>
  <c r="E810" i="1"/>
  <c r="E806" i="1"/>
  <c r="E802" i="1"/>
  <c r="E798" i="1"/>
  <c r="E794" i="1"/>
  <c r="E790" i="1"/>
  <c r="E786" i="1"/>
  <c r="E782" i="1"/>
  <c r="E778" i="1"/>
  <c r="E774" i="1"/>
  <c r="E770" i="1"/>
  <c r="E766" i="1"/>
  <c r="E762" i="1"/>
  <c r="E758" i="1"/>
  <c r="E754" i="1"/>
  <c r="E750" i="1"/>
  <c r="E746" i="1"/>
  <c r="E742" i="1"/>
  <c r="E738" i="1"/>
  <c r="E734" i="1"/>
  <c r="E730" i="1"/>
  <c r="E726" i="1"/>
  <c r="E722" i="1"/>
  <c r="E718" i="1"/>
  <c r="E714" i="1"/>
  <c r="E710" i="1"/>
  <c r="E706" i="1"/>
  <c r="E702" i="1"/>
  <c r="E698" i="1"/>
  <c r="E694" i="1"/>
  <c r="E690" i="1"/>
  <c r="E686" i="1"/>
  <c r="E682" i="1"/>
  <c r="E678" i="1"/>
  <c r="E674" i="1"/>
  <c r="E670" i="1"/>
  <c r="E666" i="1"/>
  <c r="E662" i="1"/>
  <c r="E658" i="1"/>
  <c r="E654" i="1"/>
  <c r="E650" i="1"/>
  <c r="E646" i="1"/>
  <c r="E642" i="1"/>
  <c r="E638" i="1"/>
  <c r="E634" i="1"/>
  <c r="E630" i="1"/>
  <c r="E626" i="1"/>
  <c r="E622" i="1"/>
  <c r="E618" i="1"/>
  <c r="E614" i="1"/>
  <c r="E610" i="1"/>
  <c r="E606" i="1"/>
  <c r="E602" i="1"/>
  <c r="E598" i="1"/>
  <c r="E594" i="1"/>
  <c r="E590" i="1"/>
  <c r="E586" i="1"/>
  <c r="E582" i="1"/>
  <c r="E578" i="1"/>
  <c r="E574" i="1"/>
  <c r="E570" i="1"/>
  <c r="E566" i="1"/>
  <c r="E562" i="1"/>
  <c r="E558" i="1"/>
  <c r="E554" i="1"/>
  <c r="E550" i="1"/>
  <c r="E546" i="1"/>
  <c r="E542" i="1"/>
  <c r="E538" i="1"/>
  <c r="E534" i="1"/>
  <c r="E530" i="1"/>
  <c r="E526" i="1"/>
  <c r="E522" i="1"/>
  <c r="E518" i="1"/>
  <c r="E514" i="1"/>
  <c r="E510" i="1"/>
  <c r="E506" i="1"/>
  <c r="E502" i="1"/>
  <c r="E498" i="1"/>
  <c r="E494" i="1"/>
  <c r="E490" i="1"/>
  <c r="E486" i="1"/>
  <c r="E482" i="1"/>
  <c r="E478" i="1"/>
  <c r="E474" i="1"/>
  <c r="E470" i="1"/>
  <c r="E466" i="1"/>
  <c r="E462" i="1"/>
  <c r="E458" i="1"/>
  <c r="E454" i="1"/>
  <c r="E450" i="1"/>
  <c r="E446" i="1"/>
  <c r="E442" i="1"/>
  <c r="E438" i="1"/>
  <c r="E434" i="1"/>
  <c r="E430" i="1"/>
  <c r="E426" i="1"/>
  <c r="E422" i="1"/>
  <c r="E418" i="1"/>
  <c r="E414" i="1"/>
  <c r="E410" i="1"/>
  <c r="E406" i="1"/>
  <c r="E402" i="1"/>
  <c r="E398" i="1"/>
  <c r="E394" i="1"/>
  <c r="E390" i="1"/>
  <c r="E386" i="1"/>
  <c r="E382" i="1"/>
  <c r="E378" i="1"/>
  <c r="E374" i="1"/>
  <c r="E370" i="1"/>
  <c r="E366" i="1"/>
  <c r="E362" i="1"/>
  <c r="E358" i="1"/>
  <c r="E354" i="1"/>
  <c r="E350" i="1"/>
  <c r="E346" i="1"/>
  <c r="E342" i="1"/>
  <c r="E338" i="1"/>
  <c r="E334" i="1"/>
  <c r="E330" i="1"/>
  <c r="E326" i="1"/>
  <c r="E322" i="1"/>
  <c r="E318" i="1"/>
  <c r="E314" i="1"/>
  <c r="E310" i="1"/>
  <c r="E306" i="1"/>
  <c r="E302" i="1"/>
  <c r="E298" i="1"/>
  <c r="E294" i="1"/>
  <c r="E290" i="1"/>
  <c r="E286" i="1"/>
  <c r="E282" i="1"/>
  <c r="E278" i="1"/>
  <c r="E274" i="1"/>
  <c r="E270" i="1"/>
  <c r="E266" i="1"/>
  <c r="E262" i="1"/>
  <c r="E258" i="1"/>
  <c r="E254" i="1"/>
  <c r="E250" i="1"/>
  <c r="E246" i="1"/>
  <c r="E242" i="1"/>
  <c r="E238" i="1"/>
  <c r="E234" i="1"/>
  <c r="E230" i="1"/>
  <c r="E226" i="1"/>
  <c r="E222" i="1"/>
  <c r="E218" i="1"/>
  <c r="E214" i="1"/>
  <c r="E210" i="1"/>
  <c r="E206" i="1"/>
  <c r="E202" i="1"/>
  <c r="E198" i="1"/>
  <c r="E194" i="1"/>
  <c r="E190" i="1"/>
  <c r="E186" i="1"/>
  <c r="E182" i="1"/>
  <c r="E178" i="1"/>
  <c r="E174" i="1"/>
  <c r="E170" i="1"/>
  <c r="E166" i="1"/>
  <c r="E162" i="1"/>
  <c r="E158" i="1"/>
  <c r="E154" i="1"/>
  <c r="E248" i="1"/>
  <c r="E244" i="1"/>
  <c r="E240" i="1"/>
  <c r="E236" i="1"/>
  <c r="E232" i="1"/>
  <c r="E224" i="1"/>
  <c r="E220" i="1"/>
  <c r="E216" i="1"/>
  <c r="E212" i="1"/>
  <c r="E208" i="1"/>
  <c r="E204" i="1"/>
  <c r="E200" i="1"/>
  <c r="E192" i="1"/>
  <c r="E188" i="1"/>
  <c r="E184" i="1"/>
  <c r="E180" i="1"/>
  <c r="E176" i="1"/>
  <c r="E172" i="1"/>
  <c r="E168" i="1"/>
  <c r="E160" i="1"/>
  <c r="E156" i="1"/>
  <c r="E152" i="1"/>
  <c r="E148" i="1"/>
  <c r="E144" i="1"/>
  <c r="E140" i="1"/>
  <c r="E135" i="1"/>
  <c r="E131" i="1"/>
  <c r="E127" i="1"/>
  <c r="E123" i="1"/>
  <c r="E119" i="1"/>
  <c r="E115" i="1"/>
  <c r="E111" i="1"/>
  <c r="E107" i="1"/>
  <c r="E103" i="1"/>
  <c r="E99" i="1"/>
  <c r="E95" i="1"/>
  <c r="E91" i="1"/>
  <c r="E87" i="1"/>
  <c r="E83" i="1"/>
  <c r="E79" i="1"/>
  <c r="E75" i="1"/>
  <c r="E71" i="1"/>
  <c r="E67" i="1"/>
  <c r="E63" i="1"/>
  <c r="E59" i="1"/>
  <c r="E55" i="1"/>
  <c r="E51" i="1"/>
  <c r="E47" i="1"/>
  <c r="E43" i="1"/>
  <c r="E39" i="1"/>
  <c r="E35" i="1"/>
  <c r="E31" i="1"/>
  <c r="E447" i="1"/>
  <c r="E443" i="1"/>
  <c r="E439" i="1"/>
  <c r="E435" i="1"/>
  <c r="E431" i="1"/>
  <c r="E427" i="1"/>
  <c r="E423" i="1"/>
  <c r="E419" i="1"/>
  <c r="E415" i="1"/>
  <c r="E411" i="1"/>
  <c r="E407" i="1"/>
  <c r="E403" i="1"/>
  <c r="E399" i="1"/>
  <c r="E395" i="1"/>
  <c r="E391" i="1"/>
  <c r="E387" i="1"/>
  <c r="E383" i="1"/>
  <c r="E379" i="1"/>
  <c r="E375" i="1"/>
  <c r="E371" i="1"/>
  <c r="E367" i="1"/>
  <c r="E363" i="1"/>
  <c r="E359" i="1"/>
  <c r="E355" i="1"/>
  <c r="E351" i="1"/>
  <c r="E347" i="1"/>
  <c r="E343" i="1"/>
  <c r="E339" i="1"/>
  <c r="E335" i="1"/>
  <c r="E331" i="1"/>
  <c r="E327" i="1"/>
  <c r="E323" i="1"/>
  <c r="E319" i="1"/>
  <c r="E315" i="1"/>
  <c r="E311" i="1"/>
  <c r="E307" i="1"/>
  <c r="E303" i="1"/>
  <c r="E299" i="1"/>
  <c r="E295" i="1"/>
  <c r="E291" i="1"/>
  <c r="E287" i="1"/>
  <c r="E283" i="1"/>
  <c r="E279" i="1"/>
  <c r="E275" i="1"/>
  <c r="E271" i="1"/>
  <c r="E267" i="1"/>
  <c r="E263" i="1"/>
  <c r="E259" i="1"/>
  <c r="E255" i="1"/>
  <c r="E251" i="1"/>
  <c r="E247" i="1"/>
  <c r="E243" i="1"/>
  <c r="E239" i="1"/>
  <c r="E235" i="1"/>
  <c r="E231" i="1"/>
  <c r="E227" i="1"/>
  <c r="E223" i="1"/>
  <c r="E219" i="1"/>
  <c r="E215" i="1"/>
  <c r="E211" i="1"/>
  <c r="E207" i="1"/>
  <c r="E203" i="1"/>
  <c r="E199" i="1"/>
  <c r="E195" i="1"/>
  <c r="E191" i="1"/>
  <c r="E187" i="1"/>
  <c r="E183" i="1"/>
  <c r="E179" i="1"/>
  <c r="E175" i="1"/>
  <c r="E171" i="1"/>
  <c r="E167" i="1"/>
  <c r="E163" i="1"/>
  <c r="E159" i="1"/>
  <c r="E155" i="1"/>
  <c r="E151" i="1"/>
  <c r="E147" i="1"/>
  <c r="E143" i="1"/>
  <c r="E139" i="1"/>
  <c r="E134" i="1"/>
  <c r="E130" i="1"/>
  <c r="E126" i="1"/>
  <c r="E122" i="1"/>
  <c r="E118" i="1"/>
  <c r="E114" i="1"/>
  <c r="E110" i="1"/>
  <c r="E106" i="1"/>
  <c r="E102" i="1"/>
  <c r="E98" i="1"/>
  <c r="E94" i="1"/>
  <c r="E90" i="1"/>
  <c r="E86" i="1"/>
  <c r="E82" i="1"/>
  <c r="E78" i="1"/>
  <c r="E74" i="1"/>
  <c r="E70" i="1"/>
  <c r="E66" i="1"/>
  <c r="E62" i="1"/>
  <c r="E58" i="1"/>
  <c r="E54" i="1"/>
  <c r="E50" i="1"/>
  <c r="E46" i="1"/>
  <c r="E42" i="1"/>
  <c r="E38" i="1"/>
  <c r="E34" i="1"/>
  <c r="E30" i="1"/>
  <c r="E228" i="1"/>
  <c r="E150" i="1"/>
  <c r="E146" i="1"/>
  <c r="E142" i="1"/>
  <c r="E138" i="1"/>
  <c r="E133" i="1"/>
  <c r="E129" i="1"/>
  <c r="E125" i="1"/>
  <c r="E121" i="1"/>
  <c r="E117" i="1"/>
  <c r="E113" i="1"/>
  <c r="E109" i="1"/>
  <c r="E105" i="1"/>
  <c r="E101" i="1"/>
  <c r="E97" i="1"/>
  <c r="E93" i="1"/>
  <c r="E89" i="1"/>
  <c r="E85" i="1"/>
  <c r="E81" i="1"/>
  <c r="E77" i="1"/>
  <c r="E73" i="1"/>
  <c r="E69" i="1"/>
  <c r="E65" i="1"/>
  <c r="E61" i="1"/>
  <c r="E57" i="1"/>
  <c r="E53" i="1"/>
  <c r="E49" i="1"/>
  <c r="E45" i="1"/>
  <c r="E41" i="1"/>
  <c r="E37" i="1"/>
  <c r="E33" i="1"/>
  <c r="E196" i="1"/>
  <c r="E32" i="1"/>
  <c r="E137" i="1"/>
  <c r="E164" i="1"/>
  <c r="E36" i="1"/>
</calcChain>
</file>

<file path=xl/sharedStrings.xml><?xml version="1.0" encoding="utf-8"?>
<sst xmlns="http://schemas.openxmlformats.org/spreadsheetml/2006/main" count="2806" uniqueCount="1508">
  <si>
    <t>AAAT - Industrial Condos</t>
  </si>
  <si>
    <t>AABU - Reno West Business Park</t>
  </si>
  <si>
    <t>AACN - Mobile Home Parks</t>
  </si>
  <si>
    <t>AADK - Multi-Family</t>
  </si>
  <si>
    <t>AAFF - Vacant SFR Land LLR-1 Zoning</t>
  </si>
  <si>
    <t>AAGF - Mesa Park Sub</t>
  </si>
  <si>
    <t>AAHC - River Park Sub</t>
  </si>
  <si>
    <t>AAIB - Truckee River Highlands</t>
  </si>
  <si>
    <t>AAJJ - Acreage Parcels - GR Zoning</t>
  </si>
  <si>
    <t>AAKQ - Commercial</t>
  </si>
  <si>
    <t>AALF - Riverfront 1 Ac. Parcels</t>
  </si>
  <si>
    <t>AAVV - Common Area/Token Value</t>
  </si>
  <si>
    <t>AAYY - Government</t>
  </si>
  <si>
    <t>ABAJ - The Pines</t>
  </si>
  <si>
    <t>ABAP - Medical office condos</t>
  </si>
  <si>
    <t>ABBE - Whispering Pines Sub</t>
  </si>
  <si>
    <t>ABCC - Caughlin Ranch 6-9000 SF Lots</t>
  </si>
  <si>
    <t>ABDB - Vantage Point</t>
  </si>
  <si>
    <t>ABEQ - Caughlin Ranch Commercial</t>
  </si>
  <si>
    <t>ABFD - Castle Ridge</t>
  </si>
  <si>
    <t>ABGD - Caughlin Glen</t>
  </si>
  <si>
    <t>ABHD - Evergreen/Juniper Trails</t>
  </si>
  <si>
    <t>ABID - Mountainshyre</t>
  </si>
  <si>
    <t>ABJC - Caughlin Creek</t>
  </si>
  <si>
    <t>ABKB - Caughlin Cottages</t>
  </si>
  <si>
    <t>ABLA - Mayberry Bungalows</t>
  </si>
  <si>
    <t>ABNE - Mayberry Ranch/Ambrose Subs</t>
  </si>
  <si>
    <t>ABOC - Edgewater</t>
  </si>
  <si>
    <t>ABPF - Juniper Ridge</t>
  </si>
  <si>
    <t>ABQF - Canyon Drive 1 Ac. Homesites</t>
  </si>
  <si>
    <t>ABRG - Juniper Hill Road</t>
  </si>
  <si>
    <t>ABSF - Plateau Road</t>
  </si>
  <si>
    <t>ABTF - The Ridges at Hunter Creek</t>
  </si>
  <si>
    <t>ABUG - Woodchuck Circle</t>
  </si>
  <si>
    <t>ABVF - Caughlin Ranch</t>
  </si>
  <si>
    <t>ABVV - Common Area/Token Value</t>
  </si>
  <si>
    <t>ABWF - Aspen Glen</t>
  </si>
  <si>
    <t>ABYY - Government</t>
  </si>
  <si>
    <t>ACAC - Caughlin Crest</t>
  </si>
  <si>
    <t>ACBD - Eastridge</t>
  </si>
  <si>
    <t>ACCD - Skyline Crest</t>
  </si>
  <si>
    <t>ACDC - Skyline View</t>
  </si>
  <si>
    <t>ACED - Southwest Terrace</t>
  </si>
  <si>
    <t>ACFD - Acreage Parcels</t>
  </si>
  <si>
    <t>ACGQ - Commercial</t>
  </si>
  <si>
    <t>ACHK - Multi-Family</t>
  </si>
  <si>
    <t>ACJC - Caughlin Ridges</t>
  </si>
  <si>
    <t>ACKC - Westpoint</t>
  </si>
  <si>
    <t>ACLE - Eagleridge</t>
  </si>
  <si>
    <t>ACMD - West Plumb Lane Estates</t>
  </si>
  <si>
    <t>ACNE - Southampton Estates</t>
  </si>
  <si>
    <t>ACOD - Spring Meadows</t>
  </si>
  <si>
    <t>ACPE - Rockwood Sub</t>
  </si>
  <si>
    <t>ACQE - Sunset Hills/Driscoll Hills</t>
  </si>
  <si>
    <t>ACRE - Spyglass Estates</t>
  </si>
  <si>
    <t>ACSE - Markridge</t>
  </si>
  <si>
    <t>ACVV - Common Area/Token Values</t>
  </si>
  <si>
    <t>ACYY - Government</t>
  </si>
  <si>
    <t>ADAA - Raven's Nest</t>
  </si>
  <si>
    <t>ADAQ - Commercial</t>
  </si>
  <si>
    <t>ADAS - Peppermill Casino</t>
  </si>
  <si>
    <t>ADBS - Atlantis Casino</t>
  </si>
  <si>
    <t>ADCN - Mobile Home Parks</t>
  </si>
  <si>
    <t>ADDK - Multi-Family (LUC 13, 30-33)</t>
  </si>
  <si>
    <t>ADFC - Sierra Meadows SFRs</t>
  </si>
  <si>
    <t>ADGM - La Casa Arms Condos</t>
  </si>
  <si>
    <t>ADHR - Franktown Corners</t>
  </si>
  <si>
    <t>ADIA - Sierra Cedars Condos</t>
  </si>
  <si>
    <t>ADJA - Kara Mia Condos</t>
  </si>
  <si>
    <t>ADKB - Glenmanor</t>
  </si>
  <si>
    <t>ADLA - Camden</t>
  </si>
  <si>
    <t>ADMA - Reno II Condos</t>
  </si>
  <si>
    <t>ADNA - Virginia Lakeshore Townhouses</t>
  </si>
  <si>
    <t>ADOC - Country Club Acres</t>
  </si>
  <si>
    <t>ADPA - Salem Plaza Condos</t>
  </si>
  <si>
    <t>ADQA - Plumas South Condos</t>
  </si>
  <si>
    <t>ADRA - Lakeside Plaza Condos</t>
  </si>
  <si>
    <t>ADSA - Sun Gardens Condos</t>
  </si>
  <si>
    <t>ADTF - 1 Ac. SFRs</t>
  </si>
  <si>
    <t>ADTM - Virginia Lake Commons</t>
  </si>
  <si>
    <t>ADUB - Centurion Plaza SFRs</t>
  </si>
  <si>
    <t>ADVP - Centurion Plaza Office Condos</t>
  </si>
  <si>
    <t>ADVV - Common Area/Token Value</t>
  </si>
  <si>
    <t>ADWA - Southwest Townhomes</t>
  </si>
  <si>
    <t>ADYY - Government</t>
  </si>
  <si>
    <t>AEAQ - Commercial</t>
  </si>
  <si>
    <t>AEBK - Multi-Family</t>
  </si>
  <si>
    <t>AEEA - Watts Landing Condos</t>
  </si>
  <si>
    <t>AEFP - Southwest Professional Center</t>
  </si>
  <si>
    <t>AEGP - Lakeside Professional Offices</t>
  </si>
  <si>
    <t>AEJC - SFRs</t>
  </si>
  <si>
    <t>AEVV - Common Area/Token Values</t>
  </si>
  <si>
    <t>AEYY - Government</t>
  </si>
  <si>
    <t>AFBA - Promenade Condos</t>
  </si>
  <si>
    <t>AFBK - Multi Family</t>
  </si>
  <si>
    <t>AFCA - River Run Condos</t>
  </si>
  <si>
    <t>AFDA - Mayberry Townhouses</t>
  </si>
  <si>
    <t>AFEC - Mayberry Meadows</t>
  </si>
  <si>
    <t>AFFQ - Commercial</t>
  </si>
  <si>
    <t>AFGB - Alum Creek Patio Homes</t>
  </si>
  <si>
    <t>AFHA - Hunter Lake Townhouses</t>
  </si>
  <si>
    <t>AFIA - Idlewild Riverfront Condos</t>
  </si>
  <si>
    <t>AFJA - Stonebrook Estates Condos</t>
  </si>
  <si>
    <t>AFKC - Idlewild SFRs</t>
  </si>
  <si>
    <t>AFLC - Westfield Village</t>
  </si>
  <si>
    <t>AFMC - Mayberry Place</t>
  </si>
  <si>
    <t>AFNC - Glenwood Estates</t>
  </si>
  <si>
    <t>AFOD - Mayberry SFRs</t>
  </si>
  <si>
    <t>AFPC - Hardesty Homes</t>
  </si>
  <si>
    <t>AFRE - Dartmouth Homes</t>
  </si>
  <si>
    <t>AFSM - Village at Idlewild Park Condos</t>
  </si>
  <si>
    <t>AFTA - Wingfield Park Condos</t>
  </si>
  <si>
    <t>AFUC - Southwest Homes</t>
  </si>
  <si>
    <t>AFVE - Newlands Homes</t>
  </si>
  <si>
    <t>AFVV - Common Area/Token Value</t>
  </si>
  <si>
    <t>AFWC - Old Southwest Homes</t>
  </si>
  <si>
    <t>AFXC - West Arlington SFRs</t>
  </si>
  <si>
    <t>AFYY - Government</t>
  </si>
  <si>
    <t>AGAC - Summit Ridge Drive SFRs</t>
  </si>
  <si>
    <t>AGCQ - Summit Ridge Commercial</t>
  </si>
  <si>
    <t>AGEK - 4th St. Multi-Family</t>
  </si>
  <si>
    <t>AGFK - Keystone Ave. Multi-Family</t>
  </si>
  <si>
    <t>AGGD - Twin Lakes Drive SFRs</t>
  </si>
  <si>
    <t>AGHE - Jolly Lane River Parcels</t>
  </si>
  <si>
    <t>AGHK - multi-family neighborhood</t>
  </si>
  <si>
    <t>AGIN - Mobile Home Parks</t>
  </si>
  <si>
    <t>AGJQ - 4th &amp; Keystone Commercial</t>
  </si>
  <si>
    <t>AGKA - Truckee River Townhomes</t>
  </si>
  <si>
    <t>AGMA - Shoreline Villas Condos</t>
  </si>
  <si>
    <t>AGNA - Toscano Townhomes</t>
  </si>
  <si>
    <t>AGOU - Dickerson Rd. Industrial</t>
  </si>
  <si>
    <t>AGPA - Riverside Terrace Condos</t>
  </si>
  <si>
    <t>AGQA - 1200 Riverside Drive Condos</t>
  </si>
  <si>
    <t>AGRA - Riverside Drive Condos</t>
  </si>
  <si>
    <t>AGTS - Gold Dust West Casino</t>
  </si>
  <si>
    <t>AGUM - Bella Vista Condos</t>
  </si>
  <si>
    <t>AGVV - Common Area/Token Values</t>
  </si>
  <si>
    <t>AGWC - Keystone Ave. SFRs</t>
  </si>
  <si>
    <t>AGYY - Government</t>
  </si>
  <si>
    <t>AHBQ - Commercial</t>
  </si>
  <si>
    <t>AHCU - Industrial</t>
  </si>
  <si>
    <t>AHEK - Multi-Family</t>
  </si>
  <si>
    <t>AHFC - Wells &amp; 6th St. SFRs</t>
  </si>
  <si>
    <t>AHGA - Elko Ave. Condos</t>
  </si>
  <si>
    <t>AHHS - Diamonds</t>
  </si>
  <si>
    <t>AHIP - Spokane Plaza, Office Condos</t>
  </si>
  <si>
    <t>AHVV - Common Area/Token Values</t>
  </si>
  <si>
    <t>AHYY - Government</t>
  </si>
  <si>
    <t>AIAP - Redfield Suites</t>
  </si>
  <si>
    <t>AICM - Multi-Family</t>
  </si>
  <si>
    <t>AIDQ - Commercial</t>
  </si>
  <si>
    <t>AIEA - Willowbrook II Condos</t>
  </si>
  <si>
    <t>AIFA - Baker Lane Condos</t>
  </si>
  <si>
    <t>AIGM - Redfield Ridge Condos</t>
  </si>
  <si>
    <t>AIHC - Redfield Estates</t>
  </si>
  <si>
    <t>AIIC - Robert's Sub</t>
  </si>
  <si>
    <t>AIJD - Belvedere/Coronet Subs</t>
  </si>
  <si>
    <t>AIVV - Common Area/Token Value</t>
  </si>
  <si>
    <t>AIYY - Government</t>
  </si>
  <si>
    <t>AJAA - New Southside Addition</t>
  </si>
  <si>
    <t>AJAQ - Downtown Commercial</t>
  </si>
  <si>
    <t>AJBA - Pueblo Place</t>
  </si>
  <si>
    <t>AJBK - Multi-Family</t>
  </si>
  <si>
    <t>AJBQ - South Virginia Commercial</t>
  </si>
  <si>
    <t>AJDA - Park Towers Condos</t>
  </si>
  <si>
    <t>AJES - Siena Hotel Casino</t>
  </si>
  <si>
    <t>AJFA - Townhomes at Holcomb Place</t>
  </si>
  <si>
    <t>AJGC - SFRs</t>
  </si>
  <si>
    <t>AJVV - Common Area/Token Values</t>
  </si>
  <si>
    <t>AJYY - Government</t>
  </si>
  <si>
    <t>AKAQ - Commercial</t>
  </si>
  <si>
    <t>AKBK - Multi-Family</t>
  </si>
  <si>
    <t>AKCM - Apartments</t>
  </si>
  <si>
    <t>AKDA - Nightingale Manor Condos</t>
  </si>
  <si>
    <t>AKFN - RV Park</t>
  </si>
  <si>
    <t>AKGC - SFRs</t>
  </si>
  <si>
    <t>AKVV - Common Area/Token Values</t>
  </si>
  <si>
    <t>AKYY - Government</t>
  </si>
  <si>
    <t>ALAQ - S. Wells Commercial</t>
  </si>
  <si>
    <t>ALBK - Multi-Family</t>
  </si>
  <si>
    <t>ALCM - Apartments</t>
  </si>
  <si>
    <t>ALEA - Condos</t>
  </si>
  <si>
    <t>ALFC - SFRs - 2.0 Q/C, 1950s built</t>
  </si>
  <si>
    <t>ALVV - Common Area/Token Values</t>
  </si>
  <si>
    <t>ALYY - Government</t>
  </si>
  <si>
    <t>AMAQ - Kietzke Ln. Commercial</t>
  </si>
  <si>
    <t>AMBL - Kietzke Ln. Multi-Family</t>
  </si>
  <si>
    <t>AMDQ - Kietzke Ln. Commercial (Industrial Zonin</t>
  </si>
  <si>
    <t>AMEZ - Indian Colony</t>
  </si>
  <si>
    <t>AMFC - Misc. SFRs</t>
  </si>
  <si>
    <t>AMVV - Common Area/Token Values</t>
  </si>
  <si>
    <t>AMYY - Government</t>
  </si>
  <si>
    <t>ANAE - Manzanita Tapestry</t>
  </si>
  <si>
    <t>ANAF - Greenfield, Crestview Acres Subs</t>
  </si>
  <si>
    <t>ANAK - Multi-Family</t>
  </si>
  <si>
    <t>ANBF - Sweetwater Drive, Clover Way SFRs</t>
  </si>
  <si>
    <t>ANCB - Brighton Manor</t>
  </si>
  <si>
    <t>ANDP - Office Condos</t>
  </si>
  <si>
    <t>ANEA - Quail Crossing Townhomes</t>
  </si>
  <si>
    <t>ANFD - Lakeridge</t>
  </si>
  <si>
    <t>ANFE - Manzanita West</t>
  </si>
  <si>
    <t>ANGE - Manzanita Estates East</t>
  </si>
  <si>
    <t>ANGW - Washoe County Golf Course</t>
  </si>
  <si>
    <t>ANHE - Warren Estates</t>
  </si>
  <si>
    <t>ANIC - West Rose Park</t>
  </si>
  <si>
    <t>ANJA - Lakeridge Terrace West Condos</t>
  </si>
  <si>
    <t>ANKA - Lakeridge Terrace Condos</t>
  </si>
  <si>
    <t>ANLC - Lakeridge Heights</t>
  </si>
  <si>
    <t>ANMC - Plumb Lane SFRs</t>
  </si>
  <si>
    <t>ANND - Chevy Chase Dr. SFRs</t>
  </si>
  <si>
    <t>ANOE - Skyline Blvd. SFRs</t>
  </si>
  <si>
    <t>ANPD - Estate Properties</t>
  </si>
  <si>
    <t>ANQD - Skyline SFRs</t>
  </si>
  <si>
    <t>ANQQ - Commercial</t>
  </si>
  <si>
    <t>ANRA - Vista Del Sur Condos</t>
  </si>
  <si>
    <t>ANSB - Vista Del Sur SFRs</t>
  </si>
  <si>
    <t>ANTA - Skyline Villas Condos</t>
  </si>
  <si>
    <t>ANUC - Villa Marbella</t>
  </si>
  <si>
    <t>ANVA - Skyline Village Condos</t>
  </si>
  <si>
    <t>ANVV - Common Area/Token Value</t>
  </si>
  <si>
    <t>ANYB - Strada Fiorita</t>
  </si>
  <si>
    <t>ANYY - Government</t>
  </si>
  <si>
    <t>ANZD - The Highlands</t>
  </si>
  <si>
    <t>AOAQ - ATT Downtown</t>
  </si>
  <si>
    <t>AOAS - Reno Casinos Downtown</t>
  </si>
  <si>
    <t>AOBQ - Commercial</t>
  </si>
  <si>
    <t>AOCA - Riverwalk Condos</t>
  </si>
  <si>
    <t>AODA - Montage</t>
  </si>
  <si>
    <t>AOEA - Arlington Towers</t>
  </si>
  <si>
    <t>AOFA - The Palladio</t>
  </si>
  <si>
    <t>AOHA - Belvedere Towers</t>
  </si>
  <si>
    <t>AOIO - St. Mary's Hospital District</t>
  </si>
  <si>
    <t>AOJC - Downtown SFRs</t>
  </si>
  <si>
    <t>AOKK - Multi-Family</t>
  </si>
  <si>
    <t>AOVV - Common Area/Token Values</t>
  </si>
  <si>
    <t>AOYY - Government</t>
  </si>
  <si>
    <t>BAAA - Condos</t>
  </si>
  <si>
    <t>BABA - Sierra Vista Condos</t>
  </si>
  <si>
    <t>BACA - Windemere Condos</t>
  </si>
  <si>
    <t>BACK - Vacant Multi Family</t>
  </si>
  <si>
    <t>BADQ - Commercial</t>
  </si>
  <si>
    <t>BAEB - Sedona Village</t>
  </si>
  <si>
    <t>BAFC - SFRs</t>
  </si>
  <si>
    <t>BAGC - SFRs (QC 2.0 thru 2.5)</t>
  </si>
  <si>
    <t>BAGZ - Leadership Parkway</t>
  </si>
  <si>
    <t>BAHD - Canyon Pines</t>
  </si>
  <si>
    <t>BAIC - Northgate - Country Crest</t>
  </si>
  <si>
    <t>BAJC - Northgate - Foothills</t>
  </si>
  <si>
    <t>BALD - Granite Ridge</t>
  </si>
  <si>
    <t>BAMD - Northgate - Castle Rock</t>
  </si>
  <si>
    <t>BAVV - Common Area/Token Value</t>
  </si>
  <si>
    <t>BAYY - Government</t>
  </si>
  <si>
    <t>BBAA - Silver Creek Condos</t>
  </si>
  <si>
    <t>BBBA - Cantabria Townhomes</t>
  </si>
  <si>
    <t>BBBR - Quail Northwest Commercial Condos</t>
  </si>
  <si>
    <t>BBCQ - Commercial</t>
  </si>
  <si>
    <t>BBEK - Multi Family (LUC 13, 30 - 33)</t>
  </si>
  <si>
    <t>BBFC - SFRs</t>
  </si>
  <si>
    <t>BBGA - Villa Toscana Condos</t>
  </si>
  <si>
    <t>BBGB - Vacant SFR Land</t>
  </si>
  <si>
    <t>BBHA - Sierra Highlands Townhomes</t>
  </si>
  <si>
    <t>BBIC - Canyon Creek</t>
  </si>
  <si>
    <t>BBJC - Grand View/Grand Summit</t>
  </si>
  <si>
    <t>BBKC - Breckenridge</t>
  </si>
  <si>
    <t>BBVV - Common Area/Token Value</t>
  </si>
  <si>
    <t>BBYY - Government</t>
  </si>
  <si>
    <t>BCAA - Westview Condos</t>
  </si>
  <si>
    <t>BCAC - SFRs (QC 2 thru 3)</t>
  </si>
  <si>
    <t>BCAQ - Commercial</t>
  </si>
  <si>
    <t>BCBA - Northwest Terrace Condos</t>
  </si>
  <si>
    <t>BCBC - SFRs</t>
  </si>
  <si>
    <t>BCBK - Multi Family (LUC of 13, 30 - 33)</t>
  </si>
  <si>
    <t>BCBR - Condos - Assisted Living</t>
  </si>
  <si>
    <t>BCCA - Sierra Loma Condos</t>
  </si>
  <si>
    <t>BCDA - Stardust Gardens Condos</t>
  </si>
  <si>
    <t>BCEA - Pinion Pines Condos</t>
  </si>
  <si>
    <t>BCVV - Common Area</t>
  </si>
  <si>
    <t>BCYY - Government</t>
  </si>
  <si>
    <t>BDAA - McKenna's Addition Condos</t>
  </si>
  <si>
    <t>BDAC - Amphitheater Subs</t>
  </si>
  <si>
    <t>BDAY - University of Nevada</t>
  </si>
  <si>
    <t>BDBC - Washington Street</t>
  </si>
  <si>
    <t>BDBM - Apartments</t>
  </si>
  <si>
    <t>BDCK - Multi Family</t>
  </si>
  <si>
    <t>BDDQ - Commercial</t>
  </si>
  <si>
    <t>BDEC - College Town Subs</t>
  </si>
  <si>
    <t>BDFZ - Cemetery (Parceled)</t>
  </si>
  <si>
    <t>BDGF - Acreage Parcels</t>
  </si>
  <si>
    <t>BDVV - Common Area</t>
  </si>
  <si>
    <t>BDYY - Government</t>
  </si>
  <si>
    <t>BEAA - Clear Acre Condos</t>
  </si>
  <si>
    <t>BEAB - Sierra Gardens Mobile Homes</t>
  </si>
  <si>
    <t>BEAP - University Hills Professional Center</t>
  </si>
  <si>
    <t>BECA - Whispering Springs Condos</t>
  </si>
  <si>
    <t>BECK - Multi Family</t>
  </si>
  <si>
    <t>BEDA - McCarran Knolls Condos</t>
  </si>
  <si>
    <t>BEEA - Willow Hills Condos</t>
  </si>
  <si>
    <t>BEEC - Sterling Village/University Park</t>
  </si>
  <si>
    <t>BEFM - Wolf Run Condos</t>
  </si>
  <si>
    <t>BEFQ - Commercial</t>
  </si>
  <si>
    <t>BEGA - Park Terrace Condos</t>
  </si>
  <si>
    <t>BEGZ - Vacant SFR land</t>
  </si>
  <si>
    <t>BEHA - English Mills Condos</t>
  </si>
  <si>
    <t>BEHE - 1/2 Acre SFRs</t>
  </si>
  <si>
    <t>BEIB - Sherman Park Townhomes</t>
  </si>
  <si>
    <t>BEIC - Montello SFRs</t>
  </si>
  <si>
    <t>BEIM - Pine Meadows Condos</t>
  </si>
  <si>
    <t>BEJU - Industrial</t>
  </si>
  <si>
    <t>BEVV - Common Area</t>
  </si>
  <si>
    <t>BEYY - Government</t>
  </si>
  <si>
    <t>BFAA - Wildcreek Gardens Condos</t>
  </si>
  <si>
    <t>BFAB - Wildcreek Townhomes</t>
  </si>
  <si>
    <t>BFBA - Clearacre Gardens Condos</t>
  </si>
  <si>
    <t>BFBY - TMCC</t>
  </si>
  <si>
    <t>BFCA - Panorama Village Condos</t>
  </si>
  <si>
    <t>BFCM - Panorama Village condos operated as apts</t>
  </si>
  <si>
    <t>BFCQ - Commercial</t>
  </si>
  <si>
    <t>BFEN - Mobile Home Parks</t>
  </si>
  <si>
    <t>BFGB - Meadowview Terrace</t>
  </si>
  <si>
    <t>BFGW - Wildcreek Golf Course</t>
  </si>
  <si>
    <t>BFHZ - Vacant Multi. Family</t>
  </si>
  <si>
    <t>BFID - SFRs</t>
  </si>
  <si>
    <t>BFJK - Multi Family</t>
  </si>
  <si>
    <t>BFLB - Wildcreek Golf Villas</t>
  </si>
  <si>
    <t>BFMP - Office Condos</t>
  </si>
  <si>
    <t>BFVV - Common Area</t>
  </si>
  <si>
    <t>BFYY - Government</t>
  </si>
  <si>
    <t>BGAC - Northern Lights Mobile Homes</t>
  </si>
  <si>
    <t>BGAF - Panther Valley 1ac SFRs</t>
  </si>
  <si>
    <t>BGAU - Panther Valley Industrial</t>
  </si>
  <si>
    <t>BGBC - Highland Vista/Panther Valley Estates</t>
  </si>
  <si>
    <t>BGBD - Rolling Hills Ranchos MH</t>
  </si>
  <si>
    <t>BGCC - Northern Lights/Hillcrest SFRs</t>
  </si>
  <si>
    <t>BGDC - Mountain View Estates</t>
  </si>
  <si>
    <t>BGDN - Mobile Home Parks</t>
  </si>
  <si>
    <t>BGEQ - Commercial/Industrial</t>
  </si>
  <si>
    <t>BGFB - Copper Leaf</t>
  </si>
  <si>
    <t>BGIL - Mulit Family (LUC13, 30-33)</t>
  </si>
  <si>
    <t>BGKT - Industrial Condos</t>
  </si>
  <si>
    <t>BGMS - Bonanza Casino</t>
  </si>
  <si>
    <t>BGNE - Lovitt Lane SFRs</t>
  </si>
  <si>
    <t>BGRD - Hoge Rd. Small Lots</t>
  </si>
  <si>
    <t>BGRZ - Hoge Rd. Large Lots</t>
  </si>
  <si>
    <t>BGSZ - Large Parcels, OS zoning</t>
  </si>
  <si>
    <t>BGVV - Common Area/Token Value</t>
  </si>
  <si>
    <t>BGYY - Government</t>
  </si>
  <si>
    <t>BHAB - Rancho San Rafael Townhomes</t>
  </si>
  <si>
    <t>BHAC - Talus SFRs</t>
  </si>
  <si>
    <t>BHAK - Talus Multi Family (LUC 13, 30-33)</t>
  </si>
  <si>
    <t>BHAM - Talus Condos</t>
  </si>
  <si>
    <t>BHAQ - Commercial</t>
  </si>
  <si>
    <t>BHAZ - Large Acreage Parcels</t>
  </si>
  <si>
    <t>BHBA - The Edge Condos</t>
  </si>
  <si>
    <t>BHBC - Sienna Ridge by Lennar</t>
  </si>
  <si>
    <t>BHBE - Misc. SFRs</t>
  </si>
  <si>
    <t>BHCC - University Heights</t>
  </si>
  <si>
    <t>BHCD - University Ridge</t>
  </si>
  <si>
    <t>BHCE - 1/2 Acre SFRs</t>
  </si>
  <si>
    <t>BHDA - Eagle's Nest Condos</t>
  </si>
  <si>
    <t>BHDN - Sunvilla Estates Mobile Home Park</t>
  </si>
  <si>
    <t>BHEA - Reno Dawn Condos</t>
  </si>
  <si>
    <t>BHIL - Multi Family Vacant Land</t>
  </si>
  <si>
    <t>BHVV - Common Area/Token Value</t>
  </si>
  <si>
    <t>BHYY - Government</t>
  </si>
  <si>
    <t>CAAD - Sun Valley -- Mobile Homes</t>
  </si>
  <si>
    <t>CAAK - Sun Valley Multi-Family Low Density</t>
  </si>
  <si>
    <t>CAAN - Sun Valley MH Park</t>
  </si>
  <si>
    <t>CAAQ - Sun Valley Commercial</t>
  </si>
  <si>
    <t>CAAU - Sun Valley Industrial</t>
  </si>
  <si>
    <t>CABD - Sun Valley -- Lifestyle Homes</t>
  </si>
  <si>
    <t>CACZ - SFR Land (MDS/LDS Zoning)</t>
  </si>
  <si>
    <t>CADC - Sun Valley SFR Land (MDS/LDS Zoning)</t>
  </si>
  <si>
    <t>CAVV - Common Area/Token</t>
  </si>
  <si>
    <t>CAYY - Government</t>
  </si>
  <si>
    <t>DBAA - Orovada Place Condos</t>
  </si>
  <si>
    <t>DBCC - SFRs 6 - 9,000 SF</t>
  </si>
  <si>
    <t>DBDK - Multi Family (lUC 13, 30 - 33)</t>
  </si>
  <si>
    <t>DBEN - Mobile Home Park</t>
  </si>
  <si>
    <t>DBFE - P.J. Kelly's Ranch Sub</t>
  </si>
  <si>
    <t>DBGC - Meadowview Sub</t>
  </si>
  <si>
    <t>DBHQ - Commercial</t>
  </si>
  <si>
    <t>DBIC - Silverada North Sub</t>
  </si>
  <si>
    <t>DBJA - Mosaic Condos</t>
  </si>
  <si>
    <t>DBKM - The Village at Wildcreek</t>
  </si>
  <si>
    <t>DBLA - Mountain Meadows Condos</t>
  </si>
  <si>
    <t>DBMB - Patio Homes</t>
  </si>
  <si>
    <t>DBNA - Merchant Courts Condos</t>
  </si>
  <si>
    <t>DBOA - Falconcrest Condos</t>
  </si>
  <si>
    <t>DBPA - Siverstate Condos</t>
  </si>
  <si>
    <t>DBVV - Common Area</t>
  </si>
  <si>
    <t>DBYY - Government</t>
  </si>
  <si>
    <t>DCAC - Sping Ridge Subdivision</t>
  </si>
  <si>
    <t>DCAD - Sierra Vista Subdivision</t>
  </si>
  <si>
    <t>DCAZ - Misc</t>
  </si>
  <si>
    <t>DCCH - Acreage Homesites</t>
  </si>
  <si>
    <t>DDDQ - Commercial</t>
  </si>
  <si>
    <t>DDEC - Meadowvale Sub , Meadowvale Sub , Meadow</t>
  </si>
  <si>
    <t>DDFF - Wedekind Rd. SFR's</t>
  </si>
  <si>
    <t>DDGC - Sparks Green Village Sub</t>
  </si>
  <si>
    <t>DDHA - Meadowvale Condos</t>
  </si>
  <si>
    <t>DDIA - Yorkshire Manor Condos</t>
  </si>
  <si>
    <t>DDJA - Tyler Way Townhomes</t>
  </si>
  <si>
    <t>DDKC - Greenbrae Terrace Sub</t>
  </si>
  <si>
    <t>DDVV - Common Area</t>
  </si>
  <si>
    <t>DDYY - Government</t>
  </si>
  <si>
    <t>DEBS - Sparks Casinos Downtown</t>
  </si>
  <si>
    <t>DECC - SFRs</t>
  </si>
  <si>
    <t>DEDK - Multi Family (LUC 13, 30 - 33)</t>
  </si>
  <si>
    <t>DEEQ - Commercial</t>
  </si>
  <si>
    <t>DEFN - Mobile Home Parks</t>
  </si>
  <si>
    <t>DEGA - Iron Horse Village Condos</t>
  </si>
  <si>
    <t>DEHZ - Victorian Square</t>
  </si>
  <si>
    <t>DEIC - Silverada Subdivision</t>
  </si>
  <si>
    <t>DEJA - Roundhouse Village Condos</t>
  </si>
  <si>
    <t>DEKA - Field Street Townhouses</t>
  </si>
  <si>
    <t>DEVV - Common Area/Token Value</t>
  </si>
  <si>
    <t>DEYY - Government</t>
  </si>
  <si>
    <t>DFAA - Pine Meadows</t>
  </si>
  <si>
    <t>DFAM - Apartments</t>
  </si>
  <si>
    <t>DFBA - Williamsburg Condos</t>
  </si>
  <si>
    <t>DFBQ - Commercial</t>
  </si>
  <si>
    <t>DFDK - Multi Family (LUC 13, 30 -33)</t>
  </si>
  <si>
    <t>DFEF - 1 Acre Parcels</t>
  </si>
  <si>
    <t>DFFC - Probasco Way SFRs</t>
  </si>
  <si>
    <t>DFGC - Queen Way SFRs</t>
  </si>
  <si>
    <t>DFVV - Common Area</t>
  </si>
  <si>
    <t>DFYY - Government</t>
  </si>
  <si>
    <t>DGAC - Spring Creek Subdivision</t>
  </si>
  <si>
    <t>DGAN - Mobile Home Park - Spanish Springs</t>
  </si>
  <si>
    <t>DGAQ - Sparks Galleria Commercial Area</t>
  </si>
  <si>
    <t>DGBC - Kiley Ranch West</t>
  </si>
  <si>
    <t>DGCA - Galleria Station</t>
  </si>
  <si>
    <t>DGCB - The Preserve</t>
  </si>
  <si>
    <t>DGCC - Mesa Meadows</t>
  </si>
  <si>
    <t>DGDB - Village Meadows at Kiley Ranch</t>
  </si>
  <si>
    <t>DGDC - Cambria at Kiley Ranch</t>
  </si>
  <si>
    <t>DGEO - Office buildings</t>
  </si>
  <si>
    <t>DGFB - Galleria Station II = ST</t>
  </si>
  <si>
    <t>DGVV - Common Area</t>
  </si>
  <si>
    <t>DGWW - AG</t>
  </si>
  <si>
    <t>DGYY - Government</t>
  </si>
  <si>
    <t>DHAA - Woodside Condos</t>
  </si>
  <si>
    <t>DHAN - Sierra Royal Mobile Home</t>
  </si>
  <si>
    <t>DHCB - Willow Creek Station-Attached SFRs</t>
  </si>
  <si>
    <t>DHDC - SFRs</t>
  </si>
  <si>
    <t>DHEC - Lewis Homes, 1980`s, 4,000 SF</t>
  </si>
  <si>
    <t>DHFM - Willowcreek Condos</t>
  </si>
  <si>
    <t>DHVV - Common Area/Token Value</t>
  </si>
  <si>
    <t>DHYY - Government Parcels</t>
  </si>
  <si>
    <t>DIAS - Western Village</t>
  </si>
  <si>
    <t>DICR - Commercial Condos</t>
  </si>
  <si>
    <t>DIDQ - Commercial</t>
  </si>
  <si>
    <t>DIEO - Sparks Marina Office Condos</t>
  </si>
  <si>
    <t>DIHN - RV Park</t>
  </si>
  <si>
    <t>DIIU - Industrial</t>
  </si>
  <si>
    <t>DIJT - Industrial Condos</t>
  </si>
  <si>
    <t>DIKZ - Misc.</t>
  </si>
  <si>
    <t>DILA - Marina Villa Condos</t>
  </si>
  <si>
    <t>DIMA - Waterfront Condos</t>
  </si>
  <si>
    <t>DIVV - Common Area</t>
  </si>
  <si>
    <t>DIYY - Government</t>
  </si>
  <si>
    <t>DJAA - North Truckee Townhomes</t>
  </si>
  <si>
    <t>DJAB - Wildcreek Station (Attached Homes) , Wil</t>
  </si>
  <si>
    <t>DJAC - Vintage Hills</t>
  </si>
  <si>
    <t>DJAD - Sparks Custom Martini/Shadow Ln</t>
  </si>
  <si>
    <t>DJBA - Sunrise Villas</t>
  </si>
  <si>
    <t>DJCA - Baring Square</t>
  </si>
  <si>
    <t>DJCQ - Commercial</t>
  </si>
  <si>
    <t>DJDA - Bristle Cone Condos</t>
  </si>
  <si>
    <t>DJEA - Springland Village Condos</t>
  </si>
  <si>
    <t>DJVV - Common Area</t>
  </si>
  <si>
    <t>DJWW - Ag</t>
  </si>
  <si>
    <t>DJYY - Government</t>
  </si>
  <si>
    <t>DKAQ - Commercial</t>
  </si>
  <si>
    <t>DKBA - Ferrera</t>
  </si>
  <si>
    <t>DKCB - Sienna</t>
  </si>
  <si>
    <t>DKDC - San Marino</t>
  </si>
  <si>
    <t>DKEB - Chianti</t>
  </si>
  <si>
    <t>DKFC - Toscana</t>
  </si>
  <si>
    <t>DKGC - Pagni Ranch</t>
  </si>
  <si>
    <t>DKGW - D`Andrea Country Club</t>
  </si>
  <si>
    <t>DKHF - Pleasant View Dr.</t>
  </si>
  <si>
    <t>DKIE - Treviso/Primo Way</t>
  </si>
  <si>
    <t>DKJE - Custom lots</t>
  </si>
  <si>
    <t>DKKC - Firenze</t>
  </si>
  <si>
    <t>DKLC - Vacant Sub. Land</t>
  </si>
  <si>
    <t>DKMC - Carrera</t>
  </si>
  <si>
    <t>DKNB - Garda at D'Andrea</t>
  </si>
  <si>
    <t>DKVV - Common Area</t>
  </si>
  <si>
    <t>DKYY - Government</t>
  </si>
  <si>
    <t>DLAA - First Tee Townhomes</t>
  </si>
  <si>
    <t>DLAB - First Tee Patio Homes</t>
  </si>
  <si>
    <t>DLAD - Sierra View Estates</t>
  </si>
  <si>
    <t>DLCB - First Tee SFR's</t>
  </si>
  <si>
    <t>DLCC - Fairways Village</t>
  </si>
  <si>
    <t>DLDA - Sunrise at Kiley Ranch</t>
  </si>
  <si>
    <t>DLDC - Triple Crown - Lewis Subdivision</t>
  </si>
  <si>
    <t>DLEC - Vineyards Village</t>
  </si>
  <si>
    <t>DLFC - Vista Ridge</t>
  </si>
  <si>
    <t>DLFD - Vista Ridge Custom</t>
  </si>
  <si>
    <t>DLGC - The Vistas</t>
  </si>
  <si>
    <t>DLGD - Satellite Hills Custom</t>
  </si>
  <si>
    <t>DLGO - Vistas Office</t>
  </si>
  <si>
    <t>DLGP - Office Condos</t>
  </si>
  <si>
    <t>DLGQ - Vistas Commercial</t>
  </si>
  <si>
    <t>DLGW - Kiley Ranch Golf Course</t>
  </si>
  <si>
    <t>DLHC - Desert Highlands / Liberty Hill</t>
  </si>
  <si>
    <t>DLIC - Sky Ridge Planned Development</t>
  </si>
  <si>
    <t>DLJC - Promontory/Tanglewood/Silvio</t>
  </si>
  <si>
    <t>DLKC - Vineyards Village, Tuscany</t>
  </si>
  <si>
    <t>DLKZ - Vacant SFR Land - Acreage</t>
  </si>
  <si>
    <t>DLLC - Miramonte, Lasenda</t>
  </si>
  <si>
    <t>DLMC - Sonoma II</t>
  </si>
  <si>
    <t>DLVV - Common Area</t>
  </si>
  <si>
    <t>DLYY - Government</t>
  </si>
  <si>
    <t>DMAD - Highlands at Cimarron</t>
  </si>
  <si>
    <t>DMAE - Cimarron 1/2 acre lots</t>
  </si>
  <si>
    <t>DMBB - Wingfield - Ironstone</t>
  </si>
  <si>
    <t>DMBD - Foothills at Wingfield</t>
  </si>
  <si>
    <t>DMCC - Wingfield Springs 3.0 QC</t>
  </si>
  <si>
    <t>DMCD - Wingfield Springs Custom Homes</t>
  </si>
  <si>
    <t>DMDA - Wingfield - Tavo Valera</t>
  </si>
  <si>
    <t>DMDC - Wingfield Springs 3.5 QC tracts - GC</t>
  </si>
  <si>
    <t>DMEA - Villas at Wingfield Springs</t>
  </si>
  <si>
    <t>DMEB - Courts at Wingfield Springs</t>
  </si>
  <si>
    <t>DMED - Upper Highlands at Cimarron</t>
  </si>
  <si>
    <t>DMFC - Foothills at Wingfield</t>
  </si>
  <si>
    <t>DMFD - Wingfield Springs Custom GC</t>
  </si>
  <si>
    <t>DMGC - Cimarron East</t>
  </si>
  <si>
    <t>DMGD - Wingfield Springs Custom</t>
  </si>
  <si>
    <t>DMGW - Golf Course, Redhawk</t>
  </si>
  <si>
    <t>DMID - Fieldstone at Wingfield East</t>
  </si>
  <si>
    <t>DMJQ - Commercial</t>
  </si>
  <si>
    <t>DMKH - Acreage Homesites</t>
  </si>
  <si>
    <t>DMMA - Villas at Redhawk</t>
  </si>
  <si>
    <t>DMOF - Countryside Sub.</t>
  </si>
  <si>
    <t>DMVV - Token/Common Area</t>
  </si>
  <si>
    <t>DMYY - Government</t>
  </si>
  <si>
    <t>DNAC - Tierra Del Sol</t>
  </si>
  <si>
    <t>DNBQ - Commercial</t>
  </si>
  <si>
    <t>DNDB - SFR Land, 8 dwelling unit/Ac</t>
  </si>
  <si>
    <t>DNVV - Common Area/Token</t>
  </si>
  <si>
    <t>DNWW - Ag Land</t>
  </si>
  <si>
    <t>DOAC - Acreage - Copper Canyon</t>
  </si>
  <si>
    <t>DOYY - Government</t>
  </si>
  <si>
    <t>DPAB - Pioneer Meadows - Small Lots</t>
  </si>
  <si>
    <t>DPAC - Pioneer Meadows</t>
  </si>
  <si>
    <t>DPBQ - Commercial</t>
  </si>
  <si>
    <t>DPDB - Pioneer Meadows Village 7B&amp;C</t>
  </si>
  <si>
    <t>DPVV - Common Area/Token</t>
  </si>
  <si>
    <t>DPYY - Government</t>
  </si>
  <si>
    <t>DQAC - SFRs</t>
  </si>
  <si>
    <t>DQAM - Kiley Apts</t>
  </si>
  <si>
    <t>DQAQ - Commercial</t>
  </si>
  <si>
    <t>DQAZ - Kiley Ranch Wetland Preserve</t>
  </si>
  <si>
    <t>DQBC - Kiley Ranch SFR Land</t>
  </si>
  <si>
    <t>DQBM - Waterstone Apartments</t>
  </si>
  <si>
    <t>DQDH - LUC 20 Homesites</t>
  </si>
  <si>
    <t>DQEZ - SFR LAND - E. of Pyramid</t>
  </si>
  <si>
    <t>DQVV - Common Area/Token</t>
  </si>
  <si>
    <t>DQYY - Government</t>
  </si>
  <si>
    <t>EAAF - Timberline</t>
  </si>
  <si>
    <t>EABA - Fallen Leaf at Galena Condos</t>
  </si>
  <si>
    <t>EABD - Lancer Estates I</t>
  </si>
  <si>
    <t>EABE - Saddlehorn 2</t>
  </si>
  <si>
    <t>EABF - Saddlehorn</t>
  </si>
  <si>
    <t>EABG - Government Lots</t>
  </si>
  <si>
    <t>EABP - Office Condos</t>
  </si>
  <si>
    <t>EABQ - Mt. Rose Commercial</t>
  </si>
  <si>
    <t>EACD - Wedge pkwy SFRs</t>
  </si>
  <si>
    <t>EADE - Sunrise at Whites Creek</t>
  </si>
  <si>
    <t>EADZ - Galena foothills</t>
  </si>
  <si>
    <t>EAES - Mt. Rose Station</t>
  </si>
  <si>
    <t>EAEZ - Geothermal foothills</t>
  </si>
  <si>
    <t>EAFF - Monte Vista at Mount Rose</t>
  </si>
  <si>
    <t>EAFQ - Summit Sierra Mall</t>
  </si>
  <si>
    <t>EAFR - Sierra Summit Condos</t>
  </si>
  <si>
    <t>EAGD - Rolling Hills Subdivision</t>
  </si>
  <si>
    <t>EAGF - Estates at Mt. Rose Phase 2</t>
  </si>
  <si>
    <t>EAGG - Legend Trail</t>
  </si>
  <si>
    <t>EAHF - Fawn Lane</t>
  </si>
  <si>
    <t>EAJF - Reserve at Monte Rosa</t>
  </si>
  <si>
    <t>EAVV - Common area, token value</t>
  </si>
  <si>
    <t>EAYY - Government</t>
  </si>
  <si>
    <t>EBAD - Granite Point</t>
  </si>
  <si>
    <t>EBAQ - Commercial</t>
  </si>
  <si>
    <t>EBBD - Desatoya I</t>
  </si>
  <si>
    <t>EBCD - Desatoya II</t>
  </si>
  <si>
    <t>EBDD - Sundance</t>
  </si>
  <si>
    <t>EBED - Montelena</t>
  </si>
  <si>
    <t>EBFD - Bella Terra</t>
  </si>
  <si>
    <t>EBGE - Murfield Villas</t>
  </si>
  <si>
    <t>EBGW - Arrow Creek Country Club</t>
  </si>
  <si>
    <t>EBHD - Chantalaine</t>
  </si>
  <si>
    <t>EBLE - Custom lots</t>
  </si>
  <si>
    <t>EBVV - Common Area</t>
  </si>
  <si>
    <t>EBZZ - Catch all designation</t>
  </si>
  <si>
    <t>ECAT - Industrial Flex Units</t>
  </si>
  <si>
    <t>ECBE - Southwest Vistas</t>
  </si>
  <si>
    <t>ECCE - Thomas Creek Estates</t>
  </si>
  <si>
    <t>ECCF - Thomas Creek Custom</t>
  </si>
  <si>
    <t>ECDE - Fieldcreek Ranch</t>
  </si>
  <si>
    <t>ECDF - Fieldcreek Ranch Gated Community</t>
  </si>
  <si>
    <t>ECEC - Vacant SFR Land</t>
  </si>
  <si>
    <t>ECED - Mountaingate</t>
  </si>
  <si>
    <t>ECFD - Wedge Meadows</t>
  </si>
  <si>
    <t>ECFN - MOBILE HOME/RV PARKS</t>
  </si>
  <si>
    <t>ECFO - Office Condos</t>
  </si>
  <si>
    <t>ECFQ - Commercial</t>
  </si>
  <si>
    <t>ECFS - Tamarack Casino</t>
  </si>
  <si>
    <t>ECFU - Industrial</t>
  </si>
  <si>
    <t>ECFZ - Manogue High School</t>
  </si>
  <si>
    <t>ECGF - Whites Creek Estates Unit 1</t>
  </si>
  <si>
    <t>ECGW - Wolf Run Golf Course</t>
  </si>
  <si>
    <t>ECHE - Jeppson Lane</t>
  </si>
  <si>
    <t>ECID - South Hills</t>
  </si>
  <si>
    <t>ECJG - Pecetti Ranch Estates</t>
  </si>
  <si>
    <t>ECKF - Ridgeview/West Ridge</t>
  </si>
  <si>
    <t>ECLF - Casazza Ranch Unit 6</t>
  </si>
  <si>
    <t>ECMG - Holcomb/Casazza 2 Acre</t>
  </si>
  <si>
    <t>ECNG - Sierra Manor</t>
  </si>
  <si>
    <t>ECOF - Casazza Ranch Estates Phase 2</t>
  </si>
  <si>
    <t>ECVV - Common Area</t>
  </si>
  <si>
    <t>ECWW - Ag Land</t>
  </si>
  <si>
    <t>ECYY - Government owned parcels</t>
  </si>
  <si>
    <t>EDAB - Cyan-Sierra Sky Duets</t>
  </si>
  <si>
    <t>EDAC - Damonte Ranch:Bailey Dutton</t>
  </si>
  <si>
    <t>EDAD - Damonte Ranch - Lennar/RandB</t>
  </si>
  <si>
    <t>EDBB - Dorado Hills at Saddle Ridge</t>
  </si>
  <si>
    <t>EDBF - Sage Hill</t>
  </si>
  <si>
    <t>EDBG - Arenzano Lane</t>
  </si>
  <si>
    <t>EDCQ - Damonte Commercial</t>
  </si>
  <si>
    <t>EDDC - Curti Ranch/McCauley Ranch</t>
  </si>
  <si>
    <t>EDEB - Diloreto Patio Homes</t>
  </si>
  <si>
    <t>EDEC - Damonte Ranch - Bailey and Dutton</t>
  </si>
  <si>
    <t>EDFC - Damonte Ranch - Phase V</t>
  </si>
  <si>
    <t>EDGC - Kentfield at Damonte Ranch</t>
  </si>
  <si>
    <t>EDGE - Virginia Foothills</t>
  </si>
  <si>
    <t>EDHC - Damonte Ranch - Fort Morgan Way</t>
  </si>
  <si>
    <t>EDHD - Toll Bros. at Damonte Ranch</t>
  </si>
  <si>
    <t>EDHE - Sagewood Estates</t>
  </si>
  <si>
    <t>EDIA - Esplande</t>
  </si>
  <si>
    <t>EDIC - Damonte Ranch - Centex</t>
  </si>
  <si>
    <t>EDJB - Dorado</t>
  </si>
  <si>
    <t>EDKC - Cyan-Sierra Rose</t>
  </si>
  <si>
    <t>EDKF - SFR 1 Acre</t>
  </si>
  <si>
    <t>EDLC - Bella Vista Ranch Village D</t>
  </si>
  <si>
    <t>EDMC - Cyan-Sierra Crest</t>
  </si>
  <si>
    <t>EDOZ - Wetlands/Aggregate Pit</t>
  </si>
  <si>
    <t>EDPZ - Acreage Parcels</t>
  </si>
  <si>
    <t>EDVV - Common Area</t>
  </si>
  <si>
    <t>EDWW - AG. Land</t>
  </si>
  <si>
    <t>EDYY - Government</t>
  </si>
  <si>
    <t>EDZC - Catch all sub/Vacant SFR land</t>
  </si>
  <si>
    <t>EEAA - Fleur De Lis</t>
  </si>
  <si>
    <t>EEBC - Double Diamond</t>
  </si>
  <si>
    <t>EECA - Tanamera</t>
  </si>
  <si>
    <t>EEFB - Double Diamond Small Lots</t>
  </si>
  <si>
    <t>EEGC - Eureka Village</t>
  </si>
  <si>
    <t>EEIC - Wilbur May 3.5's</t>
  </si>
  <si>
    <t>EEVV - Common Area</t>
  </si>
  <si>
    <t>EEYY - Government</t>
  </si>
  <si>
    <t>EFBK - Multi Family</t>
  </si>
  <si>
    <t>EFCB - Huffaker Hills, Small Lots</t>
  </si>
  <si>
    <t>EFDC - Huffaker Hills, 6000 SF</t>
  </si>
  <si>
    <t>EFFA - Palisades Condos</t>
  </si>
  <si>
    <t>EFIA - Palisades South</t>
  </si>
  <si>
    <t>EFLQ - Double Diamond Commercial</t>
  </si>
  <si>
    <t>EFMA - Wood Chase Condos</t>
  </si>
  <si>
    <t>EFNC - Huffaker Hills, 1998 SFRs</t>
  </si>
  <si>
    <t>EFOO - Double Diamond Office</t>
  </si>
  <si>
    <t>EFPP - Double Diamond Office Condos</t>
  </si>
  <si>
    <t>EFQT - Double Diamond Industrial Condos</t>
  </si>
  <si>
    <t>EFRU - Double Diamond Industrial</t>
  </si>
  <si>
    <t>EFVV - Common Area</t>
  </si>
  <si>
    <t>EFYY - Government Land</t>
  </si>
  <si>
    <t>EFZZ - Catch all designation</t>
  </si>
  <si>
    <t>EGAJ - Virginia Foothills</t>
  </si>
  <si>
    <t>FAAB - Vue Cluster Homes</t>
  </si>
  <si>
    <t>FAAC - Ave/Good 3.5</t>
  </si>
  <si>
    <t>FAAD - Good/V.G. (4.5) Tract Homes</t>
  </si>
  <si>
    <t>FAAF - Sommersett Custom Lots</t>
  </si>
  <si>
    <t>FABC - Silverstar</t>
  </si>
  <si>
    <t>FABF - 1/2 Acre Semi-Custom</t>
  </si>
  <si>
    <t>FACC - Good Quality 4.0</t>
  </si>
  <si>
    <t>FADA - Cluster Homes</t>
  </si>
  <si>
    <t>FADC - Elk Run/Huntley</t>
  </si>
  <si>
    <t>FAEC - Ledges/Estates</t>
  </si>
  <si>
    <t>FAED - Very Good (5.0) SFRs</t>
  </si>
  <si>
    <t>FAFC - Lennar @ Somersett</t>
  </si>
  <si>
    <t>FAFQ - Commercial</t>
  </si>
  <si>
    <t>FAGC - Del Webb</t>
  </si>
  <si>
    <t>FAGW - Somersett Golf Course</t>
  </si>
  <si>
    <t>FAHZ - Somersett Acreage</t>
  </si>
  <si>
    <t>FAVV - Common Area</t>
  </si>
  <si>
    <t>FAYY - Government</t>
  </si>
  <si>
    <t>FBAE - Mogul Highlands</t>
  </si>
  <si>
    <t>FBBF - Peavine Meadows Estates</t>
  </si>
  <si>
    <t>FBCD - Mogul Meadows</t>
  </si>
  <si>
    <t>FBDD - Sunset Bluffs</t>
  </si>
  <si>
    <t>FBEF - Mule Deer Drive</t>
  </si>
  <si>
    <t>FBJZ - MISC. SFR</t>
  </si>
  <si>
    <t>FBVV - Common Area/Token Value</t>
  </si>
  <si>
    <t>FBYY - Government</t>
  </si>
  <si>
    <t>FCAJ - Large Acreage Parcels (GR zoning)</t>
  </si>
  <si>
    <t>FCAQ - Verdi Commercial</t>
  </si>
  <si>
    <t>FCAS - Gold Ranch Casino</t>
  </si>
  <si>
    <t>FCBF - Riverdale Sub</t>
  </si>
  <si>
    <t>FCCF - Crystal Peak Estates</t>
  </si>
  <si>
    <t>FCDF - Sunrise Creek Sub</t>
  </si>
  <si>
    <t>FCDH - Estate Homesites</t>
  </si>
  <si>
    <t>FCEE - Verdi Lake Estates</t>
  </si>
  <si>
    <t>FCFF - River Pines</t>
  </si>
  <si>
    <t>FCHN - Mobile Home Parks</t>
  </si>
  <si>
    <t>FCIK - Multi Family</t>
  </si>
  <si>
    <t>FCJB - Downtown Verdi</t>
  </si>
  <si>
    <t>FCKB - Glen Meadows Village</t>
  </si>
  <si>
    <t>FCLB - Vacant SFR Land (Density Zoning)</t>
  </si>
  <si>
    <t>FCMF - Blue Heron Park</t>
  </si>
  <si>
    <t>FCNF - Belli Ranch Estates</t>
  </si>
  <si>
    <t>FCOS - Boomtown Casino</t>
  </si>
  <si>
    <t>FCPI - 10 Acre Parcels</t>
  </si>
  <si>
    <t>FCQG - River Home Sites</t>
  </si>
  <si>
    <t>FCRF - Verdi Heights</t>
  </si>
  <si>
    <t>FCTF - Buckbrush Drive SFRs</t>
  </si>
  <si>
    <t>FCUZ - Refer to Mortensen Development Handbook</t>
  </si>
  <si>
    <t>FCVV - Common Area</t>
  </si>
  <si>
    <t>FCWW - AG</t>
  </si>
  <si>
    <t>FCYY - Government</t>
  </si>
  <si>
    <t>FCZZ - Misc</t>
  </si>
  <si>
    <t>FDAZ - Mining Claims</t>
  </si>
  <si>
    <t>FDBJ - Peavine Acreage Parcels</t>
  </si>
  <si>
    <t>FDCJ - 40 Acre Parcels</t>
  </si>
  <si>
    <t>GAAB - Miravelle West</t>
  </si>
  <si>
    <t>GABF - Red Rock - Anderson Acres</t>
  </si>
  <si>
    <t>GACE - Horizon Hills Unit No. 3</t>
  </si>
  <si>
    <t>GADC - Golden Valley - Peavine Heights</t>
  </si>
  <si>
    <t>GADK - Multi Family</t>
  </si>
  <si>
    <t>GAEC - Raleigh Heights Subdivision</t>
  </si>
  <si>
    <t>GAFC - Hillcrest Subdivision</t>
  </si>
  <si>
    <t>GAGB - Claridge Point</t>
  </si>
  <si>
    <t>GAHC - Rolling Hills Highlands</t>
  </si>
  <si>
    <t>GAIC - Sage Hills</t>
  </si>
  <si>
    <t>GAJQ - Commercial</t>
  </si>
  <si>
    <t>GAKU - Industrial</t>
  </si>
  <si>
    <t>GALZ - SFR land, (Acreage)</t>
  </si>
  <si>
    <t>GAMJ - Large Acreage parcels (GR Zoning)</t>
  </si>
  <si>
    <t>GANN - Mobile Home Park</t>
  </si>
  <si>
    <t>GAPF - MH/SFRs</t>
  </si>
  <si>
    <t>GAQD - Westbrook lots</t>
  </si>
  <si>
    <t>GASC - Amber Meadows</t>
  </si>
  <si>
    <t>GATC - Miravalle</t>
  </si>
  <si>
    <t>GAVV - Common area</t>
  </si>
  <si>
    <t>GAYY - Government</t>
  </si>
  <si>
    <t>GBAF - Golden Valley 1 acre</t>
  </si>
  <si>
    <t>GBBC - Golden Valley - Wild Stallion Estates</t>
  </si>
  <si>
    <t>GBCC - Golden Valley - 1/3 acres</t>
  </si>
  <si>
    <t>GBCQ - Golden Valley Commercial General</t>
  </si>
  <si>
    <t>GBCU - Golden Valley Industrial</t>
  </si>
  <si>
    <t>GBDC - Golden Valley - Northstar Ranch</t>
  </si>
  <si>
    <t>GBEC - Ladera Ranch</t>
  </si>
  <si>
    <t>GBEZ - Vacant SFR Land</t>
  </si>
  <si>
    <t>GBFC - Wild Stallion</t>
  </si>
  <si>
    <t>GBVV - Common Area</t>
  </si>
  <si>
    <t>GBYY - Government</t>
  </si>
  <si>
    <t>GCAF - Cold Springs 1ac</t>
  </si>
  <si>
    <t>GCBD - Cold Springs -- Peavine View Estates</t>
  </si>
  <si>
    <t>GCCD - Cold Springs Reno Park Estates</t>
  </si>
  <si>
    <t>GCDD - Cold Springs Small Lots</t>
  </si>
  <si>
    <t>GCDE - Cold Springs Large Lots</t>
  </si>
  <si>
    <t>GCED - Cold Springs Reno Park</t>
  </si>
  <si>
    <t>GCFD - Cold Springs Valley Homes</t>
  </si>
  <si>
    <t>GCGD - Cold Springs -- Canyon Hills</t>
  </si>
  <si>
    <t>GCHJ - 40 Acre Parcels</t>
  </si>
  <si>
    <t>GCIQ - Commercial</t>
  </si>
  <si>
    <t>GCJD - SFR Land, Acreage</t>
  </si>
  <si>
    <t>GCKZ - Open Space</t>
  </si>
  <si>
    <t>GCLZ - Large Acreage Parcels, GR Zoning</t>
  </si>
  <si>
    <t>GCMU - Industrial</t>
  </si>
  <si>
    <t>GCNN - Mobile Home Park</t>
  </si>
  <si>
    <t>GCOS - Bordertown</t>
  </si>
  <si>
    <t>GCPF - Northridge Sub.</t>
  </si>
  <si>
    <t>GCVV - Common Area/Token Area</t>
  </si>
  <si>
    <t>GCWW - Ag Land</t>
  </si>
  <si>
    <t>GCYY - Government</t>
  </si>
  <si>
    <t>GDAF - Acreage Parcels (LDS Zoning)</t>
  </si>
  <si>
    <t>GDBF - Red Rock - Silver Knolls</t>
  </si>
  <si>
    <t>GDDZ - Lakeside Homesites</t>
  </si>
  <si>
    <t>GDEQ - Silver Knolls Commercial</t>
  </si>
  <si>
    <t>GDVV - Token/Common Area</t>
  </si>
  <si>
    <t>GDYY - Government</t>
  </si>
  <si>
    <t>GEAA - Red Rock - Silver Terrace</t>
  </si>
  <si>
    <t>GEAC - Red Rock - Silver Shores</t>
  </si>
  <si>
    <t>GEBA - Red Rock - Silver Lake</t>
  </si>
  <si>
    <t>GEBB - Stead SFRs</t>
  </si>
  <si>
    <t>GEBC - Leareno Estates</t>
  </si>
  <si>
    <t>GECM - Bungalows at Sky Vista</t>
  </si>
  <si>
    <t>GEDA - Stead - Villas at Sky Vista</t>
  </si>
  <si>
    <t>GEDB - Stead - Mesa Star</t>
  </si>
  <si>
    <t>GEDC - Stead - Sky Vista</t>
  </si>
  <si>
    <t>GEDM - Stead - Sky Vista Apts</t>
  </si>
  <si>
    <t>GEDN - Stead - Sierra Shadow MH Park</t>
  </si>
  <si>
    <t>GEDQ - Stead Commercial Area</t>
  </si>
  <si>
    <t>GEDU - Stead Industrial Area</t>
  </si>
  <si>
    <t>GEEB - Silver Lake SFRs</t>
  </si>
  <si>
    <t>GEEK - Stead Multi Family</t>
  </si>
  <si>
    <t>GEFA - Stead - Hazelcrest Condos</t>
  </si>
  <si>
    <t>GEFC - Stead - Granite Hills</t>
  </si>
  <si>
    <t>GEGA - Stead - Granite Hills Townhouses</t>
  </si>
  <si>
    <t>GEGM - Terraview Condos</t>
  </si>
  <si>
    <t>GEGW - Sierra Sage Golf Course</t>
  </si>
  <si>
    <t>GEHA - Stead - Eldorado Condos</t>
  </si>
  <si>
    <t>GEJA - Stead - Peavine Estates Townhomes</t>
  </si>
  <si>
    <t>GEKC - Vacant SFR Land (SF6 Zoning)</t>
  </si>
  <si>
    <t>GEMD - SFR Land (Various Zoning)</t>
  </si>
  <si>
    <t>GENF - Rancho Sub/Large Parcles</t>
  </si>
  <si>
    <t>GEOC - Providence</t>
  </si>
  <si>
    <t>GEPC - Liberty</t>
  </si>
  <si>
    <t>GERC - Arroyo</t>
  </si>
  <si>
    <t>GEVV - Token/Common Area</t>
  </si>
  <si>
    <t>GEYY - Government</t>
  </si>
  <si>
    <t>GFAD - Lemmon Valley Estates</t>
  </si>
  <si>
    <t>GFAZ - Swan Lake Parcels</t>
  </si>
  <si>
    <t>GFBD - Lemmon Valley - Valley Park Estates</t>
  </si>
  <si>
    <t>GFCC - Military Road SFRs</t>
  </si>
  <si>
    <t>GFEF - Lemmon Valley - Britton Subdivision</t>
  </si>
  <si>
    <t>GFFF - Lemmon Valley - Heppner Subdivision</t>
  </si>
  <si>
    <t>GFHZ - SFR Land, Various Zoning</t>
  </si>
  <si>
    <t>GFIQ - Lemmon Valley Commercial</t>
  </si>
  <si>
    <t>GFJN - Mobile Home Parks</t>
  </si>
  <si>
    <t>GFNJ - Lemmon Valley 40's</t>
  </si>
  <si>
    <t>GFVV - Common Area/Token Value</t>
  </si>
  <si>
    <t>GFYY - Government</t>
  </si>
  <si>
    <t>GGAI - Red Rock +/- 10 acre parcels</t>
  </si>
  <si>
    <t>GGBJ - Red Rock +/- 40 acre parcels</t>
  </si>
  <si>
    <t>GGCJ - Antelope Valley</t>
  </si>
  <si>
    <t>GGWW - Ag</t>
  </si>
  <si>
    <t>GGYY - Government</t>
  </si>
  <si>
    <t>GHAJ - Rancho Haven</t>
  </si>
  <si>
    <t>GHBJ - Rancho Haven Dixie Rd. Area</t>
  </si>
  <si>
    <t>GHVV - Common Area</t>
  </si>
  <si>
    <t>GHWW - AG</t>
  </si>
  <si>
    <t>GIAZ - Stead Airport</t>
  </si>
  <si>
    <t>GJBZ - SFR Land, Acreage</t>
  </si>
  <si>
    <t>GJWW - Ag Land</t>
  </si>
  <si>
    <t>GJYY - Government</t>
  </si>
  <si>
    <t>GJYZ - Misc.</t>
  </si>
  <si>
    <t>GJZZ - Patented Mines</t>
  </si>
  <si>
    <t>GKAJ - LDS Zoning</t>
  </si>
  <si>
    <t>GKAZ - Large Acreage</t>
  </si>
  <si>
    <t>GKBJ - GR Zoning</t>
  </si>
  <si>
    <t>HAAD - West Spanish Springs - Desert Springs Su</t>
  </si>
  <si>
    <t>HAAI - Spanish Springs +/- 10 Acres</t>
  </si>
  <si>
    <t>HAAJ - Spanish Springs +/- 40 Acres</t>
  </si>
  <si>
    <t>HAAP - Isador Office Condos</t>
  </si>
  <si>
    <t>HAAQ - Spanish Springs Commercial</t>
  </si>
  <si>
    <t>HAAT - Eagle Canyon Industrial Condos</t>
  </si>
  <si>
    <t>HAAU - Spanish Springs Industrial</t>
  </si>
  <si>
    <t>HABD - West Spanish Springs - Pyramid Ranch Est</t>
  </si>
  <si>
    <t>HACD - West Spanish Springs - Spanish Springs V</t>
  </si>
  <si>
    <t>HADD - West Spanish Springs - North Springs Est</t>
  </si>
  <si>
    <t>HAED - West Spanish Springs - Eagle Canyon Subd</t>
  </si>
  <si>
    <t>HAFD - Sunrise at Eagle Canyon</t>
  </si>
  <si>
    <t>HAFF - North West Spanish Springs - Pebble Cree</t>
  </si>
  <si>
    <t>HAIZ - Bone Yard Flat</t>
  </si>
  <si>
    <t>HAVV - Common Area</t>
  </si>
  <si>
    <t>HAYY - Government</t>
  </si>
  <si>
    <t>HBAF - East Spanish Springs - Sky Ranch</t>
  </si>
  <si>
    <t>HBBF - East Spanish Springs - Surprise Valley R</t>
  </si>
  <si>
    <t>HBCF - East Spanish Springs - Bridal Path</t>
  </si>
  <si>
    <t>HBDF - East Spanish Springs - Sky Ranch North</t>
  </si>
  <si>
    <t>HBDJ - West Pah Rah Range - East Spanish Spring</t>
  </si>
  <si>
    <t>HBED - North East Spanish Springs - Donovan Ran</t>
  </si>
  <si>
    <t>HBEF - Autumn Trails</t>
  </si>
  <si>
    <t>HBEI - Spanish Springs Valley Ranches</t>
  </si>
  <si>
    <t>HBHF - Acreage Parcels, GR zoning</t>
  </si>
  <si>
    <t>HBIQ - Commercial</t>
  </si>
  <si>
    <t>HBVV - Common Area</t>
  </si>
  <si>
    <t>HBYY - Government</t>
  </si>
  <si>
    <t>IAAI - Granite Ridge Ct.</t>
  </si>
  <si>
    <t>IABH - 5 Acre parcels</t>
  </si>
  <si>
    <t>IACG - 2.5 Acre parcels</t>
  </si>
  <si>
    <t>IADF - 1.0 Acre parcels</t>
  </si>
  <si>
    <t>IAEE - Old Washoe Estates</t>
  </si>
  <si>
    <t>IAFQ - Washoe City Commercial</t>
  </si>
  <si>
    <t>IAVV - Common Area</t>
  </si>
  <si>
    <t>IAYY - Government</t>
  </si>
  <si>
    <t>IBAQ - East Lake Commercial</t>
  </si>
  <si>
    <t>IBCI - Lakeshore Blvd.</t>
  </si>
  <si>
    <t>IBDH - Douglas Drive 5 Acre Parcels</t>
  </si>
  <si>
    <t>IBEJ - Ophir Rd. 40's</t>
  </si>
  <si>
    <t>IBGF - East Lake SFR's</t>
  </si>
  <si>
    <t>IBHF - East Lake</t>
  </si>
  <si>
    <t>IBHH - Tinhorn 5 Acre</t>
  </si>
  <si>
    <t>IBVV - Common Area/Token Value</t>
  </si>
  <si>
    <t>IBWW - Ag Land</t>
  </si>
  <si>
    <t>IBYY - Government Owned</t>
  </si>
  <si>
    <t>ICAZ - Communication/Tower Parcels</t>
  </si>
  <si>
    <t>ICBZ - Patented Mining Claims</t>
  </si>
  <si>
    <t>ICCZ - Catch all, not gov. owned</t>
  </si>
  <si>
    <t>IDBF - Pleasant Valley</t>
  </si>
  <si>
    <t>IDVV - Common Area</t>
  </si>
  <si>
    <t>IDWW - AG</t>
  </si>
  <si>
    <t>IDYY - Government</t>
  </si>
  <si>
    <t>IEAC - Ziron Dr. SFRs</t>
  </si>
  <si>
    <t>IEBC - Via Bianca Mobile Homes</t>
  </si>
  <si>
    <t>IECQ - Commercial</t>
  </si>
  <si>
    <t>IEDD - Cottonwood Creek Estates</t>
  </si>
  <si>
    <t>IEEE - Meadowgate Estates</t>
  </si>
  <si>
    <t>IEGF - Hidden Lake</t>
  </si>
  <si>
    <t>IEHN - Mobile Home Park</t>
  </si>
  <si>
    <t>IEJF - Andrew Ln Rhoads Rd Area</t>
  </si>
  <si>
    <t>IELG - Fry Lots</t>
  </si>
  <si>
    <t>IEMF - Ravazza Ranch</t>
  </si>
  <si>
    <t>IENF - Toll Road</t>
  </si>
  <si>
    <t>IEVV - Common Area/token values</t>
  </si>
  <si>
    <t>IEWW - Ag Land</t>
  </si>
  <si>
    <t>IEYY - Government Exempt</t>
  </si>
  <si>
    <t>IGAF - Lightning "W"</t>
  </si>
  <si>
    <t>IGAG - Lake Vista</t>
  </si>
  <si>
    <t>IGBG - 2.5ac East Side West Washoe Valley</t>
  </si>
  <si>
    <t>IGBH - 5ac East Side West Washoe Valley</t>
  </si>
  <si>
    <t>IGCG - 2.5ac West Side West Washoe Valley</t>
  </si>
  <si>
    <t>IGDH - 5ac West Side West Washoe Valley</t>
  </si>
  <si>
    <t>IGGW - Thunder Canyon Golf Course</t>
  </si>
  <si>
    <t>IGJJ - 40 Acre Parcels</t>
  </si>
  <si>
    <t>IGVV - Common Area</t>
  </si>
  <si>
    <t>IGWW - Ag/Golf Course</t>
  </si>
  <si>
    <t>IGYY - Government Owned</t>
  </si>
  <si>
    <t>IGZZ - Catch All</t>
  </si>
  <si>
    <t>IHAZ - South Geiger Grade</t>
  </si>
  <si>
    <t>IHVV - Common Area / Token Value</t>
  </si>
  <si>
    <t>JAGG - Logan Meadows</t>
  </si>
  <si>
    <t>JAHJ - Remote Parcels</t>
  </si>
  <si>
    <t>JBCQ - Mt. Rose Commercial</t>
  </si>
  <si>
    <t>JBDZ - Mt. Rose Ski Resort</t>
  </si>
  <si>
    <t>JBEF - Sunridge/Mt. Rose Bowl</t>
  </si>
  <si>
    <t>JBFI - Acreage Homesites</t>
  </si>
  <si>
    <t>JBVV - Common Area</t>
  </si>
  <si>
    <t>JBYY - Government Owned</t>
  </si>
  <si>
    <t>JCAH - Joy Lake</t>
  </si>
  <si>
    <t>JCAZ - Vacant land along I-580</t>
  </si>
  <si>
    <t>JCBF - St. James Village</t>
  </si>
  <si>
    <t>JCCG - Bennington Ct/Ridge Crest</t>
  </si>
  <si>
    <t>JCDG - Callamont</t>
  </si>
  <si>
    <t>JCEF - Galena Canyon</t>
  </si>
  <si>
    <t>JCFF - Callahan</t>
  </si>
  <si>
    <t>JCGF - Callahan Ranch</t>
  </si>
  <si>
    <t>JCGW - Golf Course at Montreux</t>
  </si>
  <si>
    <t>JCHD - Parc Foret at Montreux</t>
  </si>
  <si>
    <t>JCHF - Arequipa Lane</t>
  </si>
  <si>
    <t>JCIF - Montreux</t>
  </si>
  <si>
    <t>JCJD - Montreux Cottages</t>
  </si>
  <si>
    <t>JCKE - Renaissance at Montreux</t>
  </si>
  <si>
    <t>JCLF - Galena Forest</t>
  </si>
  <si>
    <t>JCMF - Scotch Pine Estates</t>
  </si>
  <si>
    <t>JCNQ - Galena Forest Commercial</t>
  </si>
  <si>
    <t>JCVV - Common Area</t>
  </si>
  <si>
    <t>JCWW - Ag/Golf Course</t>
  </si>
  <si>
    <t>JCYY - Government</t>
  </si>
  <si>
    <t>JCZZ - Catch all</t>
  </si>
  <si>
    <t>KAAZ - Flanigan &gt; 100 AC</t>
  </si>
  <si>
    <t>KAWW - AG</t>
  </si>
  <si>
    <t>KBAF - Gerlach mulit LUC</t>
  </si>
  <si>
    <t>KBAN - Mobile Home Park</t>
  </si>
  <si>
    <t>KBBQ - Commercial</t>
  </si>
  <si>
    <t>KBBZ - RURAL - NORTHERN WASHOE</t>
  </si>
  <si>
    <t>KBVV - Token/Common Area</t>
  </si>
  <si>
    <t>KBWW - AG</t>
  </si>
  <si>
    <t>KBYY - Government</t>
  </si>
  <si>
    <t>LAAC - Wadsworth</t>
  </si>
  <si>
    <t>LAAD - Stampmill Estates</t>
  </si>
  <si>
    <t>LAAF - Cantlon</t>
  </si>
  <si>
    <t>LAAJ - Pah Rah Range South</t>
  </si>
  <si>
    <t>LAAN - MH Park</t>
  </si>
  <si>
    <t>LAAQ - Commercial</t>
  </si>
  <si>
    <t>LAAU - Industrial</t>
  </si>
  <si>
    <t>LAUU - Reservation</t>
  </si>
  <si>
    <t>LAVV - Common Area</t>
  </si>
  <si>
    <t>LAWW - AG</t>
  </si>
  <si>
    <t>LAYY - Government</t>
  </si>
  <si>
    <t>LBAC - Sutcliffe, Pyramid Lake</t>
  </si>
  <si>
    <t>LBAJ - Mostly Gov. some private ownership</t>
  </si>
  <si>
    <t>LBAQ - Sutcliffe, Commercial</t>
  </si>
  <si>
    <t>LBAZ - Mining Claims, LUC of 63</t>
  </si>
  <si>
    <t>LBWW - Ag Land</t>
  </si>
  <si>
    <t>MAAJ - Axe Handle</t>
  </si>
  <si>
    <t>MABJ - Palomino Valley</t>
  </si>
  <si>
    <t>MABZ - Mining Claims</t>
  </si>
  <si>
    <t>MACH - Palomino Specific Plan</t>
  </si>
  <si>
    <t>MAEJ - Monte Cristo</t>
  </si>
  <si>
    <t>MAFJ - Flying Eagle Air Park</t>
  </si>
  <si>
    <t>MAWW - AG</t>
  </si>
  <si>
    <t>MAZZ - Palomino Catch All</t>
  </si>
  <si>
    <t>MMMM - 10+ Apartments</t>
  </si>
  <si>
    <t>NAAQ - Commercial</t>
  </si>
  <si>
    <t>NAAU - Industrial</t>
  </si>
  <si>
    <t>NABA - Smithridge Greens</t>
  </si>
  <si>
    <t>NACA - Smithridge Park Townhomes</t>
  </si>
  <si>
    <t>NADA - Peckham Gardens</t>
  </si>
  <si>
    <t>NAEC - Smithridge Park SFRs</t>
  </si>
  <si>
    <t>NAFK - Neil Road Multi-Family</t>
  </si>
  <si>
    <t>NAFM - Nannette Townhomes</t>
  </si>
  <si>
    <t>NAHF - Rewana SFRs, etc.</t>
  </si>
  <si>
    <t>NAIA - The Meadows</t>
  </si>
  <si>
    <t>NAJB - Casa Linda Road Homes</t>
  </si>
  <si>
    <t>NAKC - Neil Road SFRs</t>
  </si>
  <si>
    <t>NALM - Virbel Condos</t>
  </si>
  <si>
    <t>NAMA - Summersnow Condos</t>
  </si>
  <si>
    <t>NAON - Mobile Home Park</t>
  </si>
  <si>
    <t>NAVV - Common Area/Token Values</t>
  </si>
  <si>
    <t>NAYY - Government</t>
  </si>
  <si>
    <t>NBBP - Century Park Office Condos</t>
  </si>
  <si>
    <t>NBCQ - Airport Commercial/Industrial</t>
  </si>
  <si>
    <t>NBDS - Grand Sierra</t>
  </si>
  <si>
    <t>NBEA - Grand Sierra Hotel Condos</t>
  </si>
  <si>
    <t>NBVV - Common Area/Token Values</t>
  </si>
  <si>
    <t>NBYY - Government</t>
  </si>
  <si>
    <t>NCAR - Longley Commercial Condos</t>
  </si>
  <si>
    <t>NCBQ - Commercial</t>
  </si>
  <si>
    <t>NCCU - Dermody Aircenter</t>
  </si>
  <si>
    <t>NCDT - Industrial Condos</t>
  </si>
  <si>
    <t>NCEU - Dermody Business Park</t>
  </si>
  <si>
    <t>NCFU - Edison Way Industrial</t>
  </si>
  <si>
    <t>NCGY - Reno-Tahoe Airport (MURT Zoning)</t>
  </si>
  <si>
    <t>NCHT - Airport Industrial Condos</t>
  </si>
  <si>
    <t>NCVV - Common Area/Token Values</t>
  </si>
  <si>
    <t>NCWW - AG Land</t>
  </si>
  <si>
    <t>NCYY - Government</t>
  </si>
  <si>
    <t>NDBA - Donner Creek Village Condos</t>
  </si>
  <si>
    <t>NDCA - The Villages Condos</t>
  </si>
  <si>
    <t>NDDN - Mobile Home Parks</t>
  </si>
  <si>
    <t>NDEQ - Commercial</t>
  </si>
  <si>
    <t>NDFB - Laurel Park Sub</t>
  </si>
  <si>
    <t>NDGB - The Cottages</t>
  </si>
  <si>
    <t>NDGW - Rosewood Lakes Golf Course</t>
  </si>
  <si>
    <t>NDHN - Mobile Home Park</t>
  </si>
  <si>
    <t>NDIC - Rosewood Lakes Subs</t>
  </si>
  <si>
    <t>NDJB - Roseview Subs</t>
  </si>
  <si>
    <t>NDKF - Eastside Subs</t>
  </si>
  <si>
    <t>NDLA - Heron's Landing</t>
  </si>
  <si>
    <t>NDMC - Donner Springs Subs</t>
  </si>
  <si>
    <t>NDVV - Common Area/Token Values</t>
  </si>
  <si>
    <t>NDWW - AG Land</t>
  </si>
  <si>
    <t>NDYY - Government</t>
  </si>
  <si>
    <t>NEAJ - 40 Acre Parcels</t>
  </si>
  <si>
    <t>NEBD - Hidden Valley Cove</t>
  </si>
  <si>
    <t>NECA - Washoe Meadows Condos</t>
  </si>
  <si>
    <t>NEDF - Acreage Parcels</t>
  </si>
  <si>
    <t>NEFE - Sharon Hill Subs</t>
  </si>
  <si>
    <t>NEGE - Hidden Meadow Subs</t>
  </si>
  <si>
    <t>NEGW - Hidden Valley Country Club</t>
  </si>
  <si>
    <t>NEHD - Brookside Lakes Subs</t>
  </si>
  <si>
    <t>NEIE - Hidden Canyon Subs</t>
  </si>
  <si>
    <t>NEJE - Hidden Valley Subs</t>
  </si>
  <si>
    <t>NEVV - Common Area</t>
  </si>
  <si>
    <t>NEYY - Government</t>
  </si>
  <si>
    <t>NFBJ - Acreage Parcel - GR Zoning</t>
  </si>
  <si>
    <t>NGAN - Mobile Home Parks</t>
  </si>
  <si>
    <t>NGAQ - Conductor Heights Commercial</t>
  </si>
  <si>
    <t>NGAU - Sparks Industrial</t>
  </si>
  <si>
    <t>NGBU - Glendale/Rock Frontage</t>
  </si>
  <si>
    <t>NGDS - Baldinis</t>
  </si>
  <si>
    <t>NGFT - Industrial Condos</t>
  </si>
  <si>
    <t>NGGC - Conductor Heights SFRs</t>
  </si>
  <si>
    <t>NGGK - Conductor Heights Multi-Family</t>
  </si>
  <si>
    <t>NGHQ - 4th Street Commercial</t>
  </si>
  <si>
    <t>NGVV - Common Area</t>
  </si>
  <si>
    <t>NGYY - Government</t>
  </si>
  <si>
    <t>OAAD - Belsera</t>
  </si>
  <si>
    <t>OABD - Villagio Della Montagna</t>
  </si>
  <si>
    <t>OACA - Copper Point</t>
  </si>
  <si>
    <t>OADD - Evans Creek Estates</t>
  </si>
  <si>
    <t>OAEG - Evans Creek 2.5 Ac. Parcels</t>
  </si>
  <si>
    <t>OAFD - Evans Creek</t>
  </si>
  <si>
    <t>OAGB - Meadowridge 1-A</t>
  </si>
  <si>
    <t>OAGW - Lakeridge Country Club</t>
  </si>
  <si>
    <t>OAHC - Meadowridge 1-C</t>
  </si>
  <si>
    <t>OAIC - Carriage House</t>
  </si>
  <si>
    <t>OAJA - Green Ranch</t>
  </si>
  <si>
    <t>OAKC - Lewis Lakeside</t>
  </si>
  <si>
    <t>OANQ - Office/Commercial</t>
  </si>
  <si>
    <t>OAPB - The Crest</t>
  </si>
  <si>
    <t>OAQA - Rock Hill Condos</t>
  </si>
  <si>
    <t>OARC - Misc. SFRs</t>
  </si>
  <si>
    <t>OASD - Lake Ridge Shores</t>
  </si>
  <si>
    <t>OATC - Lakeridge Springs North</t>
  </si>
  <si>
    <t>OAUB - Lakeridge Springs South</t>
  </si>
  <si>
    <t>OAVD - Chardonnay</t>
  </si>
  <si>
    <t>OAVV - COMMON AREA</t>
  </si>
  <si>
    <t>OAWZ - MISC</t>
  </si>
  <si>
    <t>OAYY - Government</t>
  </si>
  <si>
    <t>OBAA - Neil Manor Condos</t>
  </si>
  <si>
    <t>OBCT - Industrial Flex</t>
  </si>
  <si>
    <t>OBDP - Office Condos</t>
  </si>
  <si>
    <t>OBEO - Office Buildings</t>
  </si>
  <si>
    <t>OBFD - Misc. SFRs</t>
  </si>
  <si>
    <t>OBGQ - Commercial</t>
  </si>
  <si>
    <t>OBHU - Industrial</t>
  </si>
  <si>
    <t>OBLM - Lakeridge Condos</t>
  </si>
  <si>
    <t>OBVV - Common Area/Token Values</t>
  </si>
  <si>
    <t>OBWW - AG Land</t>
  </si>
  <si>
    <t>OBYY - Government</t>
  </si>
  <si>
    <t>OCAA - Meadow Creek Village Condos</t>
  </si>
  <si>
    <t>OCBB - Casitas De La Sierra</t>
  </si>
  <si>
    <t>OCCD - Meadow Creek Estates</t>
  </si>
  <si>
    <t>OCDF - Country Estates</t>
  </si>
  <si>
    <t>OCEC - Meadow Creek Small Lots</t>
  </si>
  <si>
    <t>OCFH - Anitra Drive</t>
  </si>
  <si>
    <t>OCGF - LaMay Lane 1 Ac. Parcels</t>
  </si>
  <si>
    <t>OCHG - Diamond J</t>
  </si>
  <si>
    <t>OCKG - East Side - Lakeside Dr. 2.5 Ac. Parcels</t>
  </si>
  <si>
    <t>OCLG - Fairview Rd. 2.5 Ac. Parcels</t>
  </si>
  <si>
    <t>OCNA - Country Estates Townhomes</t>
  </si>
  <si>
    <t>OCVV - Common Area</t>
  </si>
  <si>
    <t>OCWW - AG Land</t>
  </si>
  <si>
    <t>OCYY - Government</t>
  </si>
  <si>
    <t>PAAA - Tyrolian Village</t>
  </si>
  <si>
    <t>PABA - Aspen Woods/Northwood Village/The Chalet</t>
  </si>
  <si>
    <t>PACA - Village Court/Southwood Court</t>
  </si>
  <si>
    <t>PADA - Northwood/Southwood MF</t>
  </si>
  <si>
    <t>PAEA - Titlist/Golfers Pass MF</t>
  </si>
  <si>
    <t>PAFA - Pine Creek/Village Green/Incline Villa/F</t>
  </si>
  <si>
    <t>PAGA - Harold Drive MF</t>
  </si>
  <si>
    <t>PAHA - Pinewood</t>
  </si>
  <si>
    <t>PAIA - Royal Pines</t>
  </si>
  <si>
    <t>PAJA - Incline Pinnate</t>
  </si>
  <si>
    <t>PAKA - Mt. Brook Station</t>
  </si>
  <si>
    <t>PALA - Forest Flower</t>
  </si>
  <si>
    <t>PAMA - Skylake</t>
  </si>
  <si>
    <t>PAOA - Villas at Southwood/Vintage at Incline</t>
  </si>
  <si>
    <t>PAPA - The Pointe</t>
  </si>
  <si>
    <t>PAQA - Village at Incline</t>
  </si>
  <si>
    <t>PARA - 1000 Lakeshore</t>
  </si>
  <si>
    <t>PASA - Skyway Villas</t>
  </si>
  <si>
    <t>PAUA - Village Estates</t>
  </si>
  <si>
    <t>PAVA - The Reserve</t>
  </si>
  <si>
    <t>PAVV - Incline Village Condo Common Area &amp; Unbu</t>
  </si>
  <si>
    <t>PAWA - Cedars</t>
  </si>
  <si>
    <t>PAYA - Golf Course Villas/Sierra View/Wendy Woo</t>
  </si>
  <si>
    <t>PAZA - Woodminster/Fairway Pines</t>
  </si>
  <si>
    <t>PBAA - Bitterbrush</t>
  </si>
  <si>
    <t>PBCA - Woodmere</t>
  </si>
  <si>
    <t>PBDA - Brookside</t>
  </si>
  <si>
    <t>PBEA - Ski Way Ridge</t>
  </si>
  <si>
    <t>PBFA - Burgundy Hill</t>
  </si>
  <si>
    <t>PBGA - Country Club Ct.</t>
  </si>
  <si>
    <t>PBHA - Golfers Pass MF</t>
  </si>
  <si>
    <t>PBKA - Lariat Circle MF</t>
  </si>
  <si>
    <t>PBLA - Northwood/Incline Ct.</t>
  </si>
  <si>
    <t>PCAA - Mountain Shadows</t>
  </si>
  <si>
    <t>PCBA - Stillwater Cove</t>
  </si>
  <si>
    <t>PCCA - Crystal View</t>
  </si>
  <si>
    <t>PCDA - Crystal Towers</t>
  </si>
  <si>
    <t>PCEA - Crystal Bay Cove</t>
  </si>
  <si>
    <t>PCFA - Crystal Shores/Lakeshore Terr.</t>
  </si>
  <si>
    <t>PCGA - Red Cedar</t>
  </si>
  <si>
    <t>PDAA - 999 Lakeshore</t>
  </si>
  <si>
    <t>PDCA - The Village at Incline</t>
  </si>
  <si>
    <t>PEAA - McCloud/Hyatt</t>
  </si>
  <si>
    <t>PFAA - Third Creek</t>
  </si>
  <si>
    <t>PGAA - Tahoe Racquet Club</t>
  </si>
  <si>
    <t>PHAA - Deer Creek</t>
  </si>
  <si>
    <t>PIAA - The Glen/Lakeshore Est.</t>
  </si>
  <si>
    <t>PJAA - Country Club Villas</t>
  </si>
  <si>
    <t>PKAA - Alta Village/Sierra Bouquet</t>
  </si>
  <si>
    <t>PLAA - Forest Pines/Coeur Du Lac</t>
  </si>
  <si>
    <t>PNAA - Toepa</t>
  </si>
  <si>
    <t>POAA - Bitterbrush 3.5</t>
  </si>
  <si>
    <t>PPAA - Woodstock</t>
  </si>
  <si>
    <t>PSAA - Lake Country</t>
  </si>
  <si>
    <t>PVAA - Tahoe Palisades</t>
  </si>
  <si>
    <t>PWAA - Incline Pines</t>
  </si>
  <si>
    <t>PXAA - Glen Rock/Mont Clair/Cedar Crest</t>
  </si>
  <si>
    <t>PZAA - Village Highlands</t>
  </si>
  <si>
    <t>SPLT - NEW PARCEL NBC NOT YET ASSIGNED</t>
  </si>
  <si>
    <t>TAAC - Crystal Bay</t>
  </si>
  <si>
    <t>TABZ - IVGID/Open Space</t>
  </si>
  <si>
    <t>TACE - Championship Influence golf</t>
  </si>
  <si>
    <t>TADC - Rocky Point</t>
  </si>
  <si>
    <t>TAEQ - Tahoe Commercial</t>
  </si>
  <si>
    <t>TAES - Tahoe Casinos</t>
  </si>
  <si>
    <t>TAGW - Incline Champ And Mountain Courses</t>
  </si>
  <si>
    <t>TAHE - East Slope</t>
  </si>
  <si>
    <t>TAIC - Harold Drive</t>
  </si>
  <si>
    <t>TAJD - Jennifer/UT/Apollo</t>
  </si>
  <si>
    <t>TAKE - Lower East Slope</t>
  </si>
  <si>
    <t>TALE - Lakefront</t>
  </si>
  <si>
    <t>TAME - Lakeshore</t>
  </si>
  <si>
    <t>TAND - Lower Tyner</t>
  </si>
  <si>
    <t>TAOD - Lakeview</t>
  </si>
  <si>
    <t>TAPD - Mill Creek</t>
  </si>
  <si>
    <t>TAQK - Tahoe Multi Family</t>
  </si>
  <si>
    <t>TASE - Pine Cone</t>
  </si>
  <si>
    <t>TATE - Ponderosa</t>
  </si>
  <si>
    <t>TAUD - Shoreline</t>
  </si>
  <si>
    <t>TAVE - The Woods</t>
  </si>
  <si>
    <t>TAVV - Common Area</t>
  </si>
  <si>
    <t>TBAY - TBD</t>
  </si>
  <si>
    <t>TBBZ - TBD</t>
  </si>
  <si>
    <t>XXXX</t>
  </si>
  <si>
    <t>XXXX - Centrally Assessed</t>
  </si>
  <si>
    <t>TARD - Mountain Golf Course</t>
  </si>
  <si>
    <t>TAYY - Government/Schools</t>
  </si>
  <si>
    <t>TAAM - Incline Apartments</t>
  </si>
  <si>
    <t>Neighborhood Code</t>
  </si>
  <si>
    <t>Neighborhood Description</t>
  </si>
  <si>
    <t>Use</t>
  </si>
  <si>
    <t>CAEC - High Country - Sun Valley</t>
  </si>
  <si>
    <t>TABE - Championship Golf Course</t>
  </si>
  <si>
    <t>TAFD - Eagle Drive</t>
  </si>
  <si>
    <t>CAFD - Weems Way/Moor Park SFR's</t>
  </si>
  <si>
    <t>CAOS - Hobey's Casino</t>
  </si>
  <si>
    <t>DDBK - Multi Family (Luc 13, 30-33)</t>
  </si>
  <si>
    <t>TALD - Crystal Bay/Rocky Point Lakefront</t>
  </si>
  <si>
    <t>TAGG - Tahoe Estate Parcels</t>
  </si>
  <si>
    <t>CAGD - Juniper Heights - Sun Valley</t>
  </si>
  <si>
    <t>DJBC - Reed High SFRs</t>
  </si>
  <si>
    <t>CAHD - Sun Valley SFRs (LUC 20)</t>
  </si>
  <si>
    <t>DIFB - SFRs Lakefront</t>
  </si>
  <si>
    <t>DLBC - First Tee SFRs</t>
  </si>
  <si>
    <t>DNCC - SFRs 4 dwelling unit/Ac</t>
  </si>
  <si>
    <t>Letter</t>
  </si>
  <si>
    <t>Typical Unit of Comparison</t>
  </si>
  <si>
    <t>A</t>
  </si>
  <si>
    <t>B</t>
  </si>
  <si>
    <t>C</t>
  </si>
  <si>
    <t>D</t>
  </si>
  <si>
    <t>E</t>
  </si>
  <si>
    <t>F</t>
  </si>
  <si>
    <t>G</t>
  </si>
  <si>
    <t>H</t>
  </si>
  <si>
    <t>I</t>
  </si>
  <si>
    <t>J</t>
  </si>
  <si>
    <t>K</t>
  </si>
  <si>
    <t>O</t>
  </si>
  <si>
    <t>P</t>
  </si>
  <si>
    <t>Q</t>
  </si>
  <si>
    <t>R</t>
  </si>
  <si>
    <t>S</t>
  </si>
  <si>
    <t>T</t>
  </si>
  <si>
    <t>U</t>
  </si>
  <si>
    <t>V</t>
  </si>
  <si>
    <t>Y</t>
  </si>
  <si>
    <t>Z</t>
  </si>
  <si>
    <t>GW</t>
  </si>
  <si>
    <t>MMM</t>
  </si>
  <si>
    <t>PPPP</t>
  </si>
  <si>
    <t>WW</t>
  </si>
  <si>
    <t>L</t>
  </si>
  <si>
    <t>N</t>
  </si>
  <si>
    <t>Condos / Townhouse - Site Values</t>
  </si>
  <si>
    <t>SFR &lt; 6,000 Sf -- Patio Homes -- Site Values</t>
  </si>
  <si>
    <t>SFR 6,000 - 9,000 Sf Zoning -- Site Values</t>
  </si>
  <si>
    <t>SFR 12,000 - 15,000 Sf Zoning -- Site Values</t>
  </si>
  <si>
    <t>SFR 1/2 Acre Zoniing -- Site Values</t>
  </si>
  <si>
    <t>SFR 1 Acre Zoning -- Site Values</t>
  </si>
  <si>
    <t>SFR 2.5 Acre Zoning -- Site Values</t>
  </si>
  <si>
    <t>SFR 5 Acre Zoning -- Site Values</t>
  </si>
  <si>
    <t>SFR 10 Acre Zoning -- Site Values / Per Acre</t>
  </si>
  <si>
    <t>SFR 40+ Acre Zoning -- Site Values / Per Acre</t>
  </si>
  <si>
    <t>MF - Low Density -- Site Values / SF / Unit (LUC 13, 30 thru 33)</t>
  </si>
  <si>
    <t>MF - Low to Medium Density --14-21</t>
  </si>
  <si>
    <t>MF - Mobile Home / RV Parks -- Per Unit Values (LUC 35)</t>
  </si>
  <si>
    <t>Office -- Square Foot Values</t>
  </si>
  <si>
    <t>Office Condos -- Square Foot / Site Values</t>
  </si>
  <si>
    <t>Commercial - General -- Square Foot Values</t>
  </si>
  <si>
    <t>Commercial Condos -- Square Foot Values</t>
  </si>
  <si>
    <t>Casino -- Square Foot Values</t>
  </si>
  <si>
    <t>Industrial -- Square Foot Values</t>
  </si>
  <si>
    <t>Token Values -- Common Area / Splinters / Unbuildable</t>
  </si>
  <si>
    <t>Publicly Held -- US, State, County, Schools and Parks ($1,000 per acre values), etc.</t>
  </si>
  <si>
    <t>Catch All designation for items not delineated above, open space</t>
  </si>
  <si>
    <t>Golf Course -- Bulletin Values</t>
  </si>
  <si>
    <t>MF - Apartments -- (LUC 25 and 34)</t>
  </si>
  <si>
    <t>Possessory Interest Parcels</t>
  </si>
  <si>
    <t>Ag Land -- Bulletin Values</t>
  </si>
  <si>
    <t>Centrally Assessed</t>
  </si>
  <si>
    <t>Industrial Condos -- Square Foot Values</t>
  </si>
  <si>
    <t xml:space="preserve"> </t>
  </si>
  <si>
    <t>Source Data from
Washoe County Assessors</t>
  </si>
  <si>
    <t>Juristiction</t>
  </si>
  <si>
    <t>Zip</t>
  </si>
  <si>
    <t>Zip Code</t>
  </si>
  <si>
    <t>Reno</t>
  </si>
  <si>
    <t>Juristiction 2</t>
  </si>
  <si>
    <t>PDF</t>
  </si>
  <si>
    <t>Code Regions</t>
  </si>
  <si>
    <t>ftp://wcftp.washoecounty.us/outtoworld/Neighborhood_Atlas/PageIndex.pdf</t>
  </si>
  <si>
    <t>Neighborhood Codes</t>
  </si>
  <si>
    <t>http://www.washoecounty.us/assessor/real_property/nbc_codes.php</t>
  </si>
  <si>
    <t>Zip Code Boundaries</t>
  </si>
  <si>
    <t>http://centerforregionalstudies.org/wp-content/uploads/2009/04/Reno-Sparks-cities-zip-code-map_lowres.pdf</t>
  </si>
  <si>
    <t>Neighborhood Maps</t>
  </si>
  <si>
    <t>ftp://wcftp.washoecounty.us/outtoworld/Neighborhood_Atlas/</t>
  </si>
  <si>
    <t xml:space="preserve">Volunteer research and data entry </t>
  </si>
  <si>
    <t>Reno Sparks Neighborhoods</t>
  </si>
  <si>
    <t>This public information is furnished by the Washoe County Assessor's Office and should be accepted and used by the recipient with the understanding that the data received was developed and collected for assessment purposes only. No liability is assumed as to the accuracy, sufficiency or suitability of the information contained herein for any other particular use. The Assessor`s Office assumes no liability whatsoever associated with the use or misuse of such data.</t>
  </si>
  <si>
    <t>Neighborhoods in Washoe County are delineated by a four character (alpha) code. These codes are used to group similar properties for the purpose of annual reappraisal. You can click on the neighborhood code to download the parcel list and parcel information for that neighborhood.</t>
  </si>
  <si>
    <t>Washoe County Assessors</t>
  </si>
  <si>
    <t>Center for Regional Studies, University of Nevada, Reno</t>
  </si>
  <si>
    <t>This Spreadsheet</t>
  </si>
  <si>
    <t xml:space="preserve">This information is provided as a service to the citizens of Washoe County. No warranties of any kind, expressed or implied, are provided, including usage, merchantability, content, interpretation, sequence, accuracy, currency or timeliness. This information is not intended for use as an address locator and it should be noted that not all county addresses will be found. For example, parcels containing multiple addresses may only display a single address as recorded in the Assessor's database. This information cannot be used for the purpose of boundary resolution or location. Building outlines are included for cartographic and representational purposes only and are not intended to be used for any measurement, calculation, or delineation. </t>
  </si>
  <si>
    <t xml:space="preserve">For questions about assessment data please contact the Washoe County Assessor's Office Public Service Center at (775) 328-2277. Zoning information should be verified with the appropriate planning agency. </t>
  </si>
  <si>
    <t>RenoSparks.org</t>
  </si>
  <si>
    <t>775-391-4005</t>
  </si>
  <si>
    <t>Washoe County Assessor's Office Disclaimers</t>
  </si>
  <si>
    <t>Letters</t>
  </si>
  <si>
    <t>County Region</t>
  </si>
  <si>
    <t>North Washoe County</t>
  </si>
  <si>
    <t>KD</t>
  </si>
  <si>
    <t>KC</t>
  </si>
  <si>
    <t>KB</t>
  </si>
  <si>
    <t>KA</t>
  </si>
  <si>
    <t>Central Washoe County</t>
  </si>
  <si>
    <t>GH</t>
  </si>
  <si>
    <t>GJ</t>
  </si>
  <si>
    <t>GG</t>
  </si>
  <si>
    <t>GC</t>
  </si>
  <si>
    <t>GD</t>
  </si>
  <si>
    <t>GI</t>
  </si>
  <si>
    <t>GE</t>
  </si>
  <si>
    <t>GA</t>
  </si>
  <si>
    <t>GF</t>
  </si>
  <si>
    <t>GB</t>
  </si>
  <si>
    <t>GK</t>
  </si>
  <si>
    <t>MA</t>
  </si>
  <si>
    <t>LB</t>
  </si>
  <si>
    <t>LA</t>
  </si>
  <si>
    <t>HB</t>
  </si>
  <si>
    <t>HA</t>
  </si>
  <si>
    <t>AA</t>
  </si>
  <si>
    <t>AB</t>
  </si>
  <si>
    <t>AC</t>
  </si>
  <si>
    <t>AD</t>
  </si>
  <si>
    <t>AE</t>
  </si>
  <si>
    <t>AF</t>
  </si>
  <si>
    <t>AG</t>
  </si>
  <si>
    <t>AH</t>
  </si>
  <si>
    <t>AI</t>
  </si>
  <si>
    <t>AJ</t>
  </si>
  <si>
    <t>AK</t>
  </si>
  <si>
    <t>AL</t>
  </si>
  <si>
    <t>AM</t>
  </si>
  <si>
    <t>AN</t>
  </si>
  <si>
    <t>AO</t>
  </si>
  <si>
    <t>BA</t>
  </si>
  <si>
    <t>BB</t>
  </si>
  <si>
    <t>BC</t>
  </si>
  <si>
    <t>BD</t>
  </si>
  <si>
    <t>BE</t>
  </si>
  <si>
    <t>BF</t>
  </si>
  <si>
    <t>BG</t>
  </si>
  <si>
    <t>BH</t>
  </si>
  <si>
    <t>CA</t>
  </si>
  <si>
    <t>DB</t>
  </si>
  <si>
    <t>DC</t>
  </si>
  <si>
    <t>DD</t>
  </si>
  <si>
    <t>DE</t>
  </si>
  <si>
    <t>DF</t>
  </si>
  <si>
    <t>DG</t>
  </si>
  <si>
    <t>DH</t>
  </si>
  <si>
    <t>DI</t>
  </si>
  <si>
    <t>DJ</t>
  </si>
  <si>
    <t>DK</t>
  </si>
  <si>
    <t>DL</t>
  </si>
  <si>
    <t>DM</t>
  </si>
  <si>
    <t>DN</t>
  </si>
  <si>
    <t>DP</t>
  </si>
  <si>
    <t>DQ</t>
  </si>
  <si>
    <t>EA</t>
  </si>
  <si>
    <t>EB</t>
  </si>
  <si>
    <t>EC</t>
  </si>
  <si>
    <t>ED</t>
  </si>
  <si>
    <t>EE</t>
  </si>
  <si>
    <t>EF</t>
  </si>
  <si>
    <t>EG</t>
  </si>
  <si>
    <t>FA</t>
  </si>
  <si>
    <t>FB</t>
  </si>
  <si>
    <t>FC</t>
  </si>
  <si>
    <t>FD</t>
  </si>
  <si>
    <t>IA</t>
  </si>
  <si>
    <t>IB</t>
  </si>
  <si>
    <t>IC</t>
  </si>
  <si>
    <t>ID</t>
  </si>
  <si>
    <t>IE</t>
  </si>
  <si>
    <t>IG</t>
  </si>
  <si>
    <t>JA</t>
  </si>
  <si>
    <t>JB</t>
  </si>
  <si>
    <t>JC</t>
  </si>
  <si>
    <t>NA</t>
  </si>
  <si>
    <t>NB</t>
  </si>
  <si>
    <t>NC</t>
  </si>
  <si>
    <t>ND</t>
  </si>
  <si>
    <t>NE</t>
  </si>
  <si>
    <t>NG</t>
  </si>
  <si>
    <t>OA</t>
  </si>
  <si>
    <t>OB</t>
  </si>
  <si>
    <t>OC</t>
  </si>
  <si>
    <t>PA</t>
  </si>
  <si>
    <t>PB</t>
  </si>
  <si>
    <t>PC</t>
  </si>
  <si>
    <t>PD</t>
  </si>
  <si>
    <t>PF</t>
  </si>
  <si>
    <t>PI</t>
  </si>
  <si>
    <t>PL</t>
  </si>
  <si>
    <t>PP</t>
  </si>
  <si>
    <t>PW</t>
  </si>
  <si>
    <t>SP</t>
  </si>
  <si>
    <t>TA</t>
  </si>
  <si>
    <t>TB</t>
  </si>
  <si>
    <t>DO</t>
  </si>
  <si>
    <t>IH</t>
  </si>
  <si>
    <t>PG</t>
  </si>
  <si>
    <t>PJ</t>
  </si>
  <si>
    <t>PN</t>
  </si>
  <si>
    <t>PS</t>
  </si>
  <si>
    <t>PX</t>
  </si>
  <si>
    <t>MM</t>
  </si>
  <si>
    <t>NF</t>
  </si>
  <si>
    <t>PE</t>
  </si>
  <si>
    <t>PH</t>
  </si>
  <si>
    <t>PK</t>
  </si>
  <si>
    <t>PO</t>
  </si>
  <si>
    <t>PV</t>
  </si>
  <si>
    <t>PZ</t>
  </si>
  <si>
    <t>XX</t>
  </si>
  <si>
    <t>South Washoe County</t>
  </si>
  <si>
    <t>1, 2</t>
  </si>
  <si>
    <t>Count</t>
  </si>
  <si>
    <t>Neighborhood 1st &amp; 2nd Character Designations</t>
  </si>
  <si>
    <t>Neighborhood 4thCharacter Designations</t>
  </si>
  <si>
    <t>Neighborhood 1st Character Designations</t>
  </si>
  <si>
    <t>M</t>
  </si>
  <si>
    <t>X</t>
  </si>
  <si>
    <t xml:space="preserve">Regions </t>
  </si>
  <si>
    <t>Various</t>
  </si>
  <si>
    <t>1st 2nd</t>
  </si>
  <si>
    <t>1st 2nd 3rd</t>
  </si>
  <si>
    <t>Region</t>
  </si>
  <si>
    <t>Washoe County Zip Codes</t>
  </si>
  <si>
    <t>Empire</t>
  </si>
  <si>
    <t>Zip Code Cities</t>
  </si>
  <si>
    <t>US Post Office</t>
  </si>
  <si>
    <t>https://tools.usps.com/go/ZipLookupAction!input.action</t>
  </si>
  <si>
    <t>Informal</t>
  </si>
  <si>
    <t>Smoke Creek</t>
  </si>
  <si>
    <t>Nixon</t>
  </si>
  <si>
    <t>Sparks</t>
  </si>
  <si>
    <t>Sun Valley</t>
  </si>
  <si>
    <t>Tracy-Clark</t>
  </si>
  <si>
    <t>Spanish Springs</t>
  </si>
  <si>
    <t>Verdi</t>
  </si>
  <si>
    <t>Olinghouse</t>
  </si>
  <si>
    <t>Incline Village</t>
  </si>
  <si>
    <t>Hidden Valley</t>
  </si>
  <si>
    <t>Lawton</t>
  </si>
  <si>
    <t>Silver Knolls</t>
  </si>
  <si>
    <t>Stead</t>
  </si>
  <si>
    <t>Sutcliffe</t>
  </si>
  <si>
    <t>Virginia Foothills</t>
  </si>
  <si>
    <t>VC Highlands</t>
  </si>
  <si>
    <t>Somersett</t>
  </si>
  <si>
    <t>Univ NV Reno</t>
  </si>
  <si>
    <t>Grand Sierra Hotel</t>
  </si>
  <si>
    <t>Carson City</t>
  </si>
  <si>
    <t>Primary Contact: Jay Kolbet-Clausell
Cell: 775-391-0742</t>
  </si>
  <si>
    <t>Jazfry LLC dba Reno Sparks Neighborhoods Disclaimers</t>
  </si>
  <si>
    <t>Jazfry websites and projects are publically available information. We encourage social sharing and collaboration. By using these resources, you agree to the terms found at the link below.
Jazfry LLC terms of service - http://www.jazfry.com/community/bookmarks/view/123/terms-of-use</t>
  </si>
  <si>
    <t>APNs</t>
  </si>
  <si>
    <t>Neighborhood Data Compiled by Volunteers for Reno Sparks Neighborhoods from Public Sources</t>
  </si>
  <si>
    <t>89523, 89503</t>
  </si>
  <si>
    <t>Summary</t>
  </si>
  <si>
    <t>Gerlach,</t>
  </si>
  <si>
    <t>Sparks,</t>
  </si>
  <si>
    <t>Greenbrae,</t>
  </si>
  <si>
    <t>Happy Valley,</t>
  </si>
  <si>
    <t>Lockwood,</t>
  </si>
  <si>
    <t>Mccarran,</t>
  </si>
  <si>
    <t>Mustang,</t>
  </si>
  <si>
    <t>Patrick,</t>
  </si>
  <si>
    <t>Spanish Springs,</t>
  </si>
  <si>
    <t>Wadsworth,</t>
  </si>
  <si>
    <t>Reno,</t>
  </si>
  <si>
    <t>Anderson Acres,</t>
  </si>
  <si>
    <t>Black Springs,</t>
  </si>
  <si>
    <t>Bordertown,</t>
  </si>
  <si>
    <t>Golden Valley,</t>
  </si>
  <si>
    <t>Lemmon Valley,</t>
  </si>
  <si>
    <t>Panther Valley,</t>
  </si>
  <si>
    <t>Rancho Haven,</t>
  </si>
  <si>
    <t>Red Rock,</t>
  </si>
  <si>
    <t>Sierra,</t>
  </si>
  <si>
    <t>Silver Knolls,</t>
  </si>
  <si>
    <t>Cold Springs,</t>
  </si>
  <si>
    <t>Cannon International Airport,</t>
  </si>
  <si>
    <t>Cottonwood Creek,</t>
  </si>
  <si>
    <t>Palomino Valley,</t>
  </si>
  <si>
    <t>Pyramid,</t>
  </si>
  <si>
    <t>Sand Pass,</t>
  </si>
  <si>
    <t>Galena,</t>
  </si>
  <si>
    <t>Pleasant Valley,</t>
  </si>
  <si>
    <t>Steamboat,</t>
  </si>
  <si>
    <t>Mogul,</t>
  </si>
  <si>
    <t>Washoe Valley,</t>
  </si>
  <si>
    <t>Reno Sparks Neighborhoods consists of volunteers who team up with other groups in person and in the cloud to collaborate on community building projects.</t>
  </si>
  <si>
    <t>**Disclaimer: Please include all disclaimers attached to this publicly available information along with this data. We are lucky to have a county that releases all this info and provides these great tools :-D **
The zip code field has not been verified on all neighborhoods and may have some adjacency errors. The current zip code is estimated from the first 2 characters of the NBC code.</t>
  </si>
  <si>
    <t>This information has been assembled from many public record sets. Jazfry LLC does not warranty the accuracy. Users should always verify facts before using this data to make decisions.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</si>
</sst>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u/>
      <sz val="11"/>
      <color theme="10"/>
      <name val="Calibri"/>
      <family val="2"/>
      <scheme val="minor"/>
    </font>
    <font>
      <b/>
      <sz val="11"/>
      <color theme="0"/>
      <name val="Calibri"/>
      <family val="2"/>
      <scheme val="minor"/>
    </font>
    <font>
      <sz val="11"/>
      <name val="Calibri"/>
      <family val="2"/>
      <scheme val="minor"/>
    </font>
    <font>
      <b/>
      <sz val="9"/>
      <name val="Calibri"/>
      <family val="2"/>
      <scheme val="minor"/>
    </font>
    <font>
      <sz val="9"/>
      <name val="Calibri"/>
      <family val="2"/>
      <scheme val="minor"/>
    </font>
    <font>
      <sz val="8"/>
      <name val="Verdana"/>
      <family val="2"/>
    </font>
    <font>
      <sz val="8"/>
      <color theme="5"/>
      <name val="Calibri"/>
      <family val="2"/>
      <scheme val="minor"/>
    </font>
    <font>
      <sz val="10"/>
      <color theme="5"/>
      <name val="Calibri"/>
      <family val="2"/>
      <scheme val="minor"/>
    </font>
    <font>
      <b/>
      <sz val="11"/>
      <name val="Calibri"/>
      <family val="2"/>
      <scheme val="minor"/>
    </font>
    <font>
      <sz val="8"/>
      <name val="Calibri"/>
      <family val="2"/>
      <scheme val="minor"/>
    </font>
    <font>
      <sz val="8"/>
      <color theme="1" tint="-0.249977111117893"/>
      <name val="Calibri"/>
      <family val="2"/>
      <scheme val="minor"/>
    </font>
    <font>
      <b/>
      <sz val="11"/>
      <color theme="5"/>
      <name val="Calibri"/>
      <family val="2"/>
      <scheme val="minor"/>
    </font>
    <font>
      <b/>
      <sz val="9"/>
      <color theme="5"/>
      <name val="Calibri"/>
      <family val="2"/>
      <scheme val="minor"/>
    </font>
  </fonts>
  <fills count="10">
    <fill>
      <patternFill patternType="none"/>
    </fill>
    <fill>
      <patternFill patternType="gray125"/>
    </fill>
    <fill>
      <patternFill patternType="solid">
        <fgColor theme="4"/>
        <bgColor indexed="64"/>
      </patternFill>
    </fill>
    <fill>
      <patternFill patternType="solid">
        <fgColor theme="6"/>
        <bgColor indexed="64"/>
      </patternFill>
    </fill>
    <fill>
      <patternFill patternType="solid">
        <fgColor theme="5"/>
        <bgColor indexed="64"/>
      </patternFill>
    </fill>
    <fill>
      <patternFill patternType="solid">
        <fgColor theme="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0"/>
        <bgColor indexed="64"/>
      </patternFill>
    </fill>
    <fill>
      <patternFill patternType="solid">
        <fgColor theme="4" tint="0.39997558519241921"/>
        <bgColor indexed="64"/>
      </patternFill>
    </fill>
  </fills>
  <borders count="3">
    <border>
      <left/>
      <right/>
      <top/>
      <bottom/>
      <diagonal/>
    </border>
    <border>
      <left/>
      <right style="thin">
        <color theme="5"/>
      </right>
      <top/>
      <bottom/>
      <diagonal/>
    </border>
    <border>
      <left style="thin">
        <color theme="5"/>
      </left>
      <right/>
      <top/>
      <bottom/>
      <diagonal/>
    </border>
  </borders>
  <cellStyleXfs count="2">
    <xf numFmtId="0" fontId="0" fillId="0" borderId="0"/>
    <xf numFmtId="0" fontId="1" fillId="0" borderId="0" applyNumberFormat="0" applyFill="0" applyBorder="0" applyAlignment="0" applyProtection="0"/>
  </cellStyleXfs>
  <cellXfs count="59">
    <xf numFmtId="0" fontId="0" fillId="0" borderId="0" xfId="0"/>
    <xf numFmtId="0" fontId="4"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0" borderId="0" xfId="0" applyFont="1" applyBorder="1"/>
    <xf numFmtId="0" fontId="3" fillId="0" borderId="0" xfId="0" applyFont="1" applyFill="1" applyBorder="1"/>
    <xf numFmtId="0" fontId="3" fillId="0" borderId="0" xfId="0" applyFont="1" applyFill="1" applyBorder="1" applyAlignment="1">
      <alignment horizontal="left" vertical="center"/>
    </xf>
    <xf numFmtId="0" fontId="3" fillId="4" borderId="0" xfId="0" applyFont="1" applyFill="1" applyBorder="1"/>
    <xf numFmtId="0" fontId="3" fillId="6" borderId="0" xfId="0" applyFont="1" applyFill="1" applyBorder="1"/>
    <xf numFmtId="0" fontId="2" fillId="4" borderId="0"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6" borderId="1" xfId="0" applyFont="1" applyFill="1" applyBorder="1"/>
    <xf numFmtId="0" fontId="3" fillId="0" borderId="1" xfId="0" applyFont="1" applyFill="1" applyBorder="1"/>
    <xf numFmtId="0" fontId="4" fillId="2" borderId="2" xfId="0" applyFont="1" applyFill="1" applyBorder="1" applyAlignment="1">
      <alignment horizontal="center" vertical="center" wrapText="1"/>
    </xf>
    <xf numFmtId="0" fontId="3" fillId="6" borderId="2" xfId="0" applyFont="1" applyFill="1" applyBorder="1" applyAlignment="1">
      <alignment horizontal="right"/>
    </xf>
    <xf numFmtId="0" fontId="3" fillId="0" borderId="2" xfId="0" applyFont="1" applyFill="1" applyBorder="1" applyAlignment="1">
      <alignment horizontal="center"/>
    </xf>
    <xf numFmtId="0" fontId="3" fillId="6" borderId="1" xfId="0" applyFont="1" applyFill="1" applyBorder="1" applyAlignment="1">
      <alignment horizontal="left"/>
    </xf>
    <xf numFmtId="0" fontId="3" fillId="0" borderId="1" xfId="0" applyFont="1" applyFill="1" applyBorder="1" applyAlignment="1">
      <alignment horizontal="center"/>
    </xf>
    <xf numFmtId="0" fontId="6" fillId="7" borderId="0" xfId="0" applyFont="1" applyFill="1" applyBorder="1" applyAlignment="1">
      <alignment horizontal="left" vertical="center" wrapText="1"/>
    </xf>
    <xf numFmtId="0" fontId="3" fillId="0" borderId="0" xfId="0" applyFont="1"/>
    <xf numFmtId="0" fontId="4" fillId="5" borderId="0" xfId="0" applyFont="1" applyFill="1" applyBorder="1" applyAlignment="1">
      <alignment horizontal="left" vertical="center"/>
    </xf>
    <xf numFmtId="0" fontId="8" fillId="6" borderId="0" xfId="1" applyFont="1" applyFill="1" applyBorder="1" applyAlignment="1">
      <alignment horizontal="left" vertical="center"/>
    </xf>
    <xf numFmtId="0" fontId="9" fillId="0" borderId="0" xfId="0" applyFont="1"/>
    <xf numFmtId="0" fontId="7" fillId="0" borderId="0" xfId="0" applyFont="1"/>
    <xf numFmtId="0" fontId="4" fillId="5" borderId="2" xfId="0" applyFont="1" applyFill="1" applyBorder="1" applyAlignment="1">
      <alignment horizontal="center" vertical="center" wrapText="1"/>
    </xf>
    <xf numFmtId="0" fontId="7" fillId="6" borderId="2" xfId="1" applyFont="1" applyFill="1" applyBorder="1" applyAlignment="1">
      <alignment horizontal="left" vertical="center"/>
    </xf>
    <xf numFmtId="0" fontId="3" fillId="0" borderId="2" xfId="0" applyFont="1" applyFill="1" applyBorder="1" applyAlignment="1">
      <alignment horizontal="left" vertical="center"/>
    </xf>
    <xf numFmtId="0" fontId="11" fillId="6" borderId="2" xfId="1" applyFont="1" applyFill="1" applyBorder="1" applyAlignment="1">
      <alignment horizontal="left" vertical="center"/>
    </xf>
    <xf numFmtId="0" fontId="3" fillId="0" borderId="0" xfId="0" applyFont="1" applyAlignment="1">
      <alignment wrapText="1"/>
    </xf>
    <xf numFmtId="0" fontId="3" fillId="0" borderId="0" xfId="0" applyFont="1" applyAlignment="1"/>
    <xf numFmtId="0" fontId="3" fillId="4" borderId="0" xfId="0" applyFont="1" applyFill="1" applyAlignment="1"/>
    <xf numFmtId="0" fontId="3" fillId="5" borderId="0" xfId="0" applyFont="1" applyFill="1" applyAlignment="1"/>
    <xf numFmtId="0" fontId="3" fillId="2" borderId="0" xfId="0" applyFont="1" applyFill="1" applyAlignment="1"/>
    <xf numFmtId="0" fontId="3" fillId="8" borderId="0" xfId="0" applyFont="1" applyFill="1" applyAlignment="1"/>
    <xf numFmtId="0" fontId="9" fillId="5" borderId="0" xfId="0" applyFont="1" applyFill="1" applyAlignment="1"/>
    <xf numFmtId="0" fontId="3" fillId="3" borderId="0" xfId="0" applyFont="1" applyFill="1" applyAlignment="1"/>
    <xf numFmtId="0" fontId="3" fillId="0" borderId="0" xfId="0" applyFont="1" applyFill="1" applyAlignment="1"/>
    <xf numFmtId="0" fontId="3" fillId="8" borderId="0" xfId="0" applyFont="1" applyFill="1" applyAlignment="1">
      <alignment horizontal="left" wrapText="1"/>
    </xf>
    <xf numFmtId="0" fontId="12" fillId="8" borderId="0" xfId="0" applyFont="1" applyFill="1" applyAlignment="1">
      <alignment horizontal="left"/>
    </xf>
    <xf numFmtId="0" fontId="4" fillId="8" borderId="0" xfId="0" applyFont="1" applyFill="1" applyAlignment="1">
      <alignment horizontal="left" wrapText="1"/>
    </xf>
    <xf numFmtId="0" fontId="13" fillId="7" borderId="0" xfId="0" applyFont="1" applyFill="1" applyAlignment="1">
      <alignment wrapText="1"/>
    </xf>
    <xf numFmtId="0" fontId="5" fillId="6" borderId="0" xfId="0" applyFont="1" applyFill="1" applyAlignment="1">
      <alignment wrapText="1"/>
    </xf>
    <xf numFmtId="0" fontId="5" fillId="7" borderId="0" xfId="0" applyFont="1" applyFill="1" applyAlignment="1">
      <alignment wrapText="1"/>
    </xf>
    <xf numFmtId="0" fontId="4" fillId="9" borderId="0" xfId="0" applyFont="1" applyFill="1" applyBorder="1" applyAlignment="1">
      <alignment horizontal="center" vertical="center" wrapText="1"/>
    </xf>
    <xf numFmtId="0" fontId="3" fillId="3" borderId="0" xfId="0" applyFont="1" applyFill="1" applyBorder="1"/>
    <xf numFmtId="0" fontId="4" fillId="5" borderId="0" xfId="0" applyFont="1" applyFill="1" applyBorder="1" applyAlignment="1">
      <alignment horizontal="left" vertical="center"/>
    </xf>
    <xf numFmtId="0" fontId="4" fillId="5" borderId="0" xfId="0" applyFont="1" applyFill="1" applyBorder="1" applyAlignment="1">
      <alignment vertical="center"/>
    </xf>
    <xf numFmtId="0" fontId="10" fillId="6" borderId="0" xfId="0" applyFont="1" applyFill="1" applyBorder="1"/>
    <xf numFmtId="0" fontId="5" fillId="5" borderId="0" xfId="0" applyFont="1" applyFill="1" applyAlignment="1">
      <alignment wrapText="1"/>
    </xf>
    <xf numFmtId="0" fontId="4" fillId="5" borderId="2"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0" xfId="0" applyFont="1" applyFill="1" applyBorder="1" applyAlignment="1">
      <alignment horizontal="left" vertical="center"/>
    </xf>
    <xf numFmtId="0" fontId="3" fillId="6" borderId="0" xfId="0" applyFont="1" applyFill="1" applyBorder="1" applyAlignment="1">
      <alignment horizontal="center"/>
    </xf>
    <xf numFmtId="0" fontId="3" fillId="0" borderId="0"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2C0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45720</xdr:colOff>
      <xdr:row>1</xdr:row>
      <xdr:rowOff>76200</xdr:rowOff>
    </xdr:from>
    <xdr:to>
      <xdr:col>2</xdr:col>
      <xdr:colOff>3093720</xdr:colOff>
      <xdr:row>1</xdr:row>
      <xdr:rowOff>514350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6780" y="259080"/>
          <a:ext cx="3048000" cy="438150"/>
        </a:xfrm>
        <a:prstGeom prst="rect">
          <a:avLst/>
        </a:prstGeom>
      </xdr:spPr>
    </xdr:pic>
    <xdr:clientData/>
  </xdr:twoCellAnchor>
</xdr:wsDr>
</file>

<file path=xl/theme/theme1.xml><?xml version="1.0" encoding="utf-8"?>
<a:theme xmlns:a="http://schemas.openxmlformats.org/drawingml/2006/main" name="Office Theme">
  <a:themeElements>
    <a:clrScheme name="Reno Sparks Neighborhoods">
      <a:dk1>
        <a:srgbClr val="26B5B3"/>
      </a:dk1>
      <a:lt1>
        <a:sysClr val="window" lastClr="FFFFFF"/>
      </a:lt1>
      <a:dk2>
        <a:srgbClr val="343436"/>
      </a:dk2>
      <a:lt2>
        <a:srgbClr val="E6E8DA"/>
      </a:lt2>
      <a:accent1>
        <a:srgbClr val="86E774"/>
      </a:accent1>
      <a:accent2>
        <a:srgbClr val="14537F"/>
      </a:accent2>
      <a:accent3>
        <a:srgbClr val="2B81A4"/>
      </a:accent3>
      <a:accent4>
        <a:srgbClr val="B7D8D1"/>
      </a:accent4>
      <a:accent5>
        <a:srgbClr val="F14F4F"/>
      </a:accent5>
      <a:accent6>
        <a:srgbClr val="EEA052"/>
      </a:accent6>
      <a:hlink>
        <a:srgbClr val="86E774"/>
      </a:hlink>
      <a:folHlink>
        <a:srgbClr val="7CBF3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55"/>
  <sheetViews>
    <sheetView tabSelected="1" workbookViewId="0"/>
  </sheetViews>
  <sheetFormatPr defaultRowHeight="14.4" x14ac:dyDescent="0.3"/>
  <cols>
    <col min="1" max="1" width="9.6640625" style="35" customWidth="1"/>
    <col min="2" max="2" width="2.88671875" style="41" customWidth="1"/>
    <col min="3" max="3" width="141.21875" style="34" customWidth="1"/>
    <col min="4" max="4" width="2.5546875" style="34" customWidth="1"/>
    <col min="5" max="5" width="1.88671875" style="40" customWidth="1"/>
    <col min="6" max="16384" width="8.88671875" style="34"/>
  </cols>
  <sheetData>
    <row r="1" spans="1:7" s="37" customFormat="1" x14ac:dyDescent="0.3"/>
    <row r="2" spans="1:7" s="6" customFormat="1" ht="47.4" customHeight="1" x14ac:dyDescent="0.3">
      <c r="A2" s="4"/>
      <c r="D2" s="36"/>
      <c r="E2" s="36"/>
      <c r="F2" s="36"/>
      <c r="G2" s="36"/>
    </row>
    <row r="3" spans="1:7" s="36" customFormat="1" x14ac:dyDescent="0.3">
      <c r="A3" s="35"/>
      <c r="C3" s="39" t="s">
        <v>1470</v>
      </c>
    </row>
    <row r="4" spans="1:7" s="36" customFormat="1" x14ac:dyDescent="0.3">
      <c r="A4" s="35"/>
      <c r="C4" s="39" t="s">
        <v>1304</v>
      </c>
    </row>
    <row r="5" spans="1:7" s="36" customFormat="1" x14ac:dyDescent="0.3">
      <c r="A5" s="35"/>
      <c r="C5" s="39" t="s">
        <v>1305</v>
      </c>
    </row>
    <row r="6" spans="1:7" s="36" customFormat="1" ht="30.6" customHeight="1" x14ac:dyDescent="0.3">
      <c r="A6" s="35"/>
      <c r="C6" s="53" t="s">
        <v>1466</v>
      </c>
    </row>
    <row r="7" spans="1:7" s="37" customFormat="1" ht="6.6" customHeight="1" x14ac:dyDescent="0.3">
      <c r="A7" s="35"/>
    </row>
    <row r="8" spans="1:7" s="38" customFormat="1" ht="31.2" customHeight="1" x14ac:dyDescent="0.3">
      <c r="A8" s="35"/>
      <c r="C8" s="44" t="s">
        <v>1506</v>
      </c>
      <c r="E8" s="40"/>
    </row>
    <row r="9" spans="1:7" x14ac:dyDescent="0.3">
      <c r="B9" s="38"/>
      <c r="C9" s="38"/>
      <c r="D9" s="38"/>
    </row>
    <row r="10" spans="1:7" x14ac:dyDescent="0.3">
      <c r="B10" s="38"/>
      <c r="C10" s="45" t="s">
        <v>1306</v>
      </c>
      <c r="D10" s="43"/>
    </row>
    <row r="11" spans="1:7" ht="36.6" x14ac:dyDescent="0.3">
      <c r="B11" s="38"/>
      <c r="C11" s="46" t="s">
        <v>1297</v>
      </c>
      <c r="D11" s="42"/>
    </row>
    <row r="12" spans="1:7" ht="24.6" x14ac:dyDescent="0.3">
      <c r="B12" s="38"/>
      <c r="C12" s="47" t="s">
        <v>1298</v>
      </c>
      <c r="D12" s="42"/>
    </row>
    <row r="13" spans="1:7" ht="48.6" x14ac:dyDescent="0.3">
      <c r="B13" s="38"/>
      <c r="C13" s="46" t="s">
        <v>1302</v>
      </c>
      <c r="D13" s="42"/>
    </row>
    <row r="14" spans="1:7" ht="24.6" x14ac:dyDescent="0.3">
      <c r="B14" s="38"/>
      <c r="C14" s="47" t="s">
        <v>1303</v>
      </c>
      <c r="D14" s="42"/>
    </row>
    <row r="15" spans="1:7" x14ac:dyDescent="0.3">
      <c r="B15" s="38"/>
      <c r="C15" s="38"/>
      <c r="D15" s="38"/>
    </row>
    <row r="16" spans="1:7" x14ac:dyDescent="0.3">
      <c r="B16" s="38"/>
      <c r="C16" s="45" t="s">
        <v>1467</v>
      </c>
      <c r="D16" s="38"/>
    </row>
    <row r="17" spans="2:4" x14ac:dyDescent="0.3">
      <c r="B17" s="38"/>
      <c r="C17" s="46" t="s">
        <v>1505</v>
      </c>
      <c r="D17" s="38"/>
    </row>
    <row r="18" spans="2:4" x14ac:dyDescent="0.3">
      <c r="B18" s="38"/>
      <c r="C18" s="47" t="s">
        <v>1507</v>
      </c>
      <c r="D18" s="38"/>
    </row>
    <row r="19" spans="2:4" ht="24.6" x14ac:dyDescent="0.3">
      <c r="B19" s="38"/>
      <c r="C19" s="46" t="s">
        <v>1468</v>
      </c>
      <c r="D19" s="38"/>
    </row>
    <row r="20" spans="2:4" x14ac:dyDescent="0.3">
      <c r="B20" s="38"/>
      <c r="C20" s="47"/>
      <c r="D20" s="38"/>
    </row>
    <row r="21" spans="2:4" x14ac:dyDescent="0.3">
      <c r="B21" s="38"/>
      <c r="C21" s="38"/>
      <c r="D21" s="38"/>
    </row>
    <row r="22" spans="2:4" x14ac:dyDescent="0.3">
      <c r="B22" s="38"/>
      <c r="C22" s="38"/>
      <c r="D22" s="38"/>
    </row>
    <row r="23" spans="2:4" x14ac:dyDescent="0.3">
      <c r="B23" s="38"/>
      <c r="C23" s="38"/>
      <c r="D23" s="38"/>
    </row>
    <row r="24" spans="2:4" x14ac:dyDescent="0.3">
      <c r="B24" s="38"/>
      <c r="C24" s="38"/>
      <c r="D24" s="38"/>
    </row>
    <row r="25" spans="2:4" x14ac:dyDescent="0.3">
      <c r="B25" s="38"/>
      <c r="C25" s="38"/>
      <c r="D25" s="38"/>
    </row>
    <row r="26" spans="2:4" x14ac:dyDescent="0.3">
      <c r="B26" s="38"/>
      <c r="C26" s="38"/>
      <c r="D26" s="38"/>
    </row>
    <row r="27" spans="2:4" x14ac:dyDescent="0.3">
      <c r="B27" s="38"/>
      <c r="C27" s="38"/>
      <c r="D27" s="38"/>
    </row>
    <row r="28" spans="2:4" x14ac:dyDescent="0.3">
      <c r="B28" s="38"/>
      <c r="C28" s="38"/>
      <c r="D28" s="38"/>
    </row>
    <row r="29" spans="2:4" x14ac:dyDescent="0.3">
      <c r="B29" s="38"/>
      <c r="C29" s="38"/>
      <c r="D29" s="38"/>
    </row>
    <row r="30" spans="2:4" x14ac:dyDescent="0.3">
      <c r="B30" s="38"/>
      <c r="C30" s="38"/>
      <c r="D30" s="38"/>
    </row>
    <row r="31" spans="2:4" x14ac:dyDescent="0.3">
      <c r="B31" s="38"/>
      <c r="C31" s="38"/>
      <c r="D31" s="38"/>
    </row>
    <row r="32" spans="2:4" x14ac:dyDescent="0.3">
      <c r="B32" s="38"/>
      <c r="C32" s="38"/>
      <c r="D32" s="38"/>
    </row>
    <row r="33" spans="2:4" x14ac:dyDescent="0.3">
      <c r="B33" s="38"/>
      <c r="C33" s="38"/>
      <c r="D33" s="38"/>
    </row>
    <row r="34" spans="2:4" x14ac:dyDescent="0.3">
      <c r="B34" s="38"/>
      <c r="C34" s="38"/>
      <c r="D34" s="38"/>
    </row>
    <row r="35" spans="2:4" x14ac:dyDescent="0.3">
      <c r="B35" s="34"/>
    </row>
    <row r="36" spans="2:4" x14ac:dyDescent="0.3">
      <c r="B36" s="34"/>
    </row>
    <row r="37" spans="2:4" x14ac:dyDescent="0.3">
      <c r="B37" s="34"/>
    </row>
    <row r="38" spans="2:4" x14ac:dyDescent="0.3">
      <c r="B38" s="34"/>
    </row>
    <row r="39" spans="2:4" x14ac:dyDescent="0.3">
      <c r="B39" s="34"/>
    </row>
    <row r="40" spans="2:4" x14ac:dyDescent="0.3">
      <c r="B40" s="34"/>
    </row>
    <row r="41" spans="2:4" x14ac:dyDescent="0.3">
      <c r="B41" s="34"/>
    </row>
    <row r="42" spans="2:4" x14ac:dyDescent="0.3">
      <c r="B42" s="34"/>
    </row>
    <row r="43" spans="2:4" x14ac:dyDescent="0.3">
      <c r="B43" s="34"/>
    </row>
    <row r="44" spans="2:4" x14ac:dyDescent="0.3">
      <c r="B44" s="34"/>
    </row>
    <row r="45" spans="2:4" x14ac:dyDescent="0.3">
      <c r="B45" s="34"/>
    </row>
    <row r="46" spans="2:4" x14ac:dyDescent="0.3">
      <c r="B46" s="34"/>
    </row>
    <row r="47" spans="2:4" x14ac:dyDescent="0.3">
      <c r="B47" s="34"/>
    </row>
    <row r="48" spans="2:4" x14ac:dyDescent="0.3">
      <c r="B48" s="34"/>
    </row>
    <row r="49" spans="2:2" x14ac:dyDescent="0.3">
      <c r="B49" s="34"/>
    </row>
    <row r="50" spans="2:2" x14ac:dyDescent="0.3">
      <c r="B50" s="34"/>
    </row>
    <row r="51" spans="2:2" x14ac:dyDescent="0.3">
      <c r="B51" s="34"/>
    </row>
    <row r="52" spans="2:2" x14ac:dyDescent="0.3">
      <c r="B52" s="34"/>
    </row>
    <row r="53" spans="2:2" x14ac:dyDescent="0.3">
      <c r="B53" s="34"/>
    </row>
    <row r="54" spans="2:2" x14ac:dyDescent="0.3">
      <c r="B54" s="34"/>
    </row>
    <row r="55" spans="2:2" x14ac:dyDescent="0.3">
      <c r="B55" s="34"/>
    </row>
    <row r="56" spans="2:2" x14ac:dyDescent="0.3">
      <c r="B56" s="34"/>
    </row>
    <row r="57" spans="2:2" x14ac:dyDescent="0.3">
      <c r="B57" s="34"/>
    </row>
    <row r="58" spans="2:2" x14ac:dyDescent="0.3">
      <c r="B58" s="34"/>
    </row>
    <row r="59" spans="2:2" x14ac:dyDescent="0.3">
      <c r="B59" s="34"/>
    </row>
    <row r="60" spans="2:2" x14ac:dyDescent="0.3">
      <c r="B60" s="34"/>
    </row>
    <row r="61" spans="2:2" x14ac:dyDescent="0.3">
      <c r="B61" s="34"/>
    </row>
    <row r="62" spans="2:2" x14ac:dyDescent="0.3">
      <c r="B62" s="34"/>
    </row>
    <row r="63" spans="2:2" x14ac:dyDescent="0.3">
      <c r="B63" s="34"/>
    </row>
    <row r="64" spans="2:2" x14ac:dyDescent="0.3">
      <c r="B64" s="34"/>
    </row>
    <row r="65" spans="2:2" x14ac:dyDescent="0.3">
      <c r="B65" s="34"/>
    </row>
    <row r="66" spans="2:2" x14ac:dyDescent="0.3">
      <c r="B66" s="34"/>
    </row>
    <row r="67" spans="2:2" x14ac:dyDescent="0.3">
      <c r="B67" s="34"/>
    </row>
    <row r="68" spans="2:2" x14ac:dyDescent="0.3">
      <c r="B68" s="34"/>
    </row>
    <row r="69" spans="2:2" x14ac:dyDescent="0.3">
      <c r="B69" s="34"/>
    </row>
    <row r="70" spans="2:2" x14ac:dyDescent="0.3">
      <c r="B70" s="34"/>
    </row>
    <row r="71" spans="2:2" x14ac:dyDescent="0.3">
      <c r="B71" s="34"/>
    </row>
    <row r="72" spans="2:2" x14ac:dyDescent="0.3">
      <c r="B72" s="34"/>
    </row>
    <row r="73" spans="2:2" x14ac:dyDescent="0.3">
      <c r="B73" s="34"/>
    </row>
    <row r="74" spans="2:2" x14ac:dyDescent="0.3">
      <c r="B74" s="34"/>
    </row>
    <row r="75" spans="2:2" x14ac:dyDescent="0.3">
      <c r="B75" s="34"/>
    </row>
    <row r="76" spans="2:2" x14ac:dyDescent="0.3">
      <c r="B76" s="34"/>
    </row>
    <row r="77" spans="2:2" x14ac:dyDescent="0.3">
      <c r="B77" s="34"/>
    </row>
    <row r="78" spans="2:2" x14ac:dyDescent="0.3">
      <c r="B78" s="34"/>
    </row>
    <row r="79" spans="2:2" x14ac:dyDescent="0.3">
      <c r="B79" s="34"/>
    </row>
    <row r="80" spans="2:2" x14ac:dyDescent="0.3">
      <c r="B80" s="34"/>
    </row>
    <row r="81" spans="2:2" x14ac:dyDescent="0.3">
      <c r="B81" s="34"/>
    </row>
    <row r="82" spans="2:2" x14ac:dyDescent="0.3">
      <c r="B82" s="34"/>
    </row>
    <row r="83" spans="2:2" x14ac:dyDescent="0.3">
      <c r="B83" s="34"/>
    </row>
    <row r="84" spans="2:2" x14ac:dyDescent="0.3">
      <c r="B84" s="34"/>
    </row>
    <row r="85" spans="2:2" x14ac:dyDescent="0.3">
      <c r="B85" s="34"/>
    </row>
    <row r="86" spans="2:2" x14ac:dyDescent="0.3">
      <c r="B86" s="34"/>
    </row>
    <row r="87" spans="2:2" x14ac:dyDescent="0.3">
      <c r="B87" s="34"/>
    </row>
    <row r="88" spans="2:2" x14ac:dyDescent="0.3">
      <c r="B88" s="34"/>
    </row>
    <row r="89" spans="2:2" x14ac:dyDescent="0.3">
      <c r="B89" s="34"/>
    </row>
    <row r="90" spans="2:2" x14ac:dyDescent="0.3">
      <c r="B90" s="34"/>
    </row>
    <row r="91" spans="2:2" x14ac:dyDescent="0.3">
      <c r="B91" s="34"/>
    </row>
    <row r="92" spans="2:2" x14ac:dyDescent="0.3">
      <c r="B92" s="34"/>
    </row>
    <row r="93" spans="2:2" x14ac:dyDescent="0.3">
      <c r="B93" s="34"/>
    </row>
    <row r="94" spans="2:2" x14ac:dyDescent="0.3">
      <c r="B94" s="34"/>
    </row>
    <row r="95" spans="2:2" x14ac:dyDescent="0.3">
      <c r="B95" s="34"/>
    </row>
    <row r="96" spans="2:2" x14ac:dyDescent="0.3">
      <c r="B96" s="34"/>
    </row>
    <row r="97" spans="2:2" x14ac:dyDescent="0.3">
      <c r="B97" s="34"/>
    </row>
    <row r="98" spans="2:2" x14ac:dyDescent="0.3">
      <c r="B98" s="34"/>
    </row>
    <row r="99" spans="2:2" x14ac:dyDescent="0.3">
      <c r="B99" s="34"/>
    </row>
    <row r="100" spans="2:2" x14ac:dyDescent="0.3">
      <c r="B100" s="34"/>
    </row>
    <row r="101" spans="2:2" x14ac:dyDescent="0.3">
      <c r="B101" s="34"/>
    </row>
    <row r="102" spans="2:2" x14ac:dyDescent="0.3">
      <c r="B102" s="34"/>
    </row>
    <row r="103" spans="2:2" x14ac:dyDescent="0.3">
      <c r="B103" s="34"/>
    </row>
    <row r="104" spans="2:2" x14ac:dyDescent="0.3">
      <c r="B104" s="34"/>
    </row>
    <row r="105" spans="2:2" x14ac:dyDescent="0.3">
      <c r="B105" s="34"/>
    </row>
    <row r="106" spans="2:2" x14ac:dyDescent="0.3">
      <c r="B106" s="34"/>
    </row>
    <row r="107" spans="2:2" x14ac:dyDescent="0.3">
      <c r="B107" s="34"/>
    </row>
    <row r="108" spans="2:2" x14ac:dyDescent="0.3">
      <c r="B108" s="34"/>
    </row>
    <row r="109" spans="2:2" x14ac:dyDescent="0.3">
      <c r="B109" s="34"/>
    </row>
    <row r="110" spans="2:2" x14ac:dyDescent="0.3">
      <c r="B110" s="34"/>
    </row>
    <row r="111" spans="2:2" x14ac:dyDescent="0.3">
      <c r="B111" s="34"/>
    </row>
    <row r="112" spans="2:2" x14ac:dyDescent="0.3">
      <c r="B112" s="34"/>
    </row>
    <row r="113" spans="2:2" x14ac:dyDescent="0.3">
      <c r="B113" s="34"/>
    </row>
    <row r="114" spans="2:2" x14ac:dyDescent="0.3">
      <c r="B114" s="34"/>
    </row>
    <row r="115" spans="2:2" x14ac:dyDescent="0.3">
      <c r="B115" s="34"/>
    </row>
    <row r="116" spans="2:2" x14ac:dyDescent="0.3">
      <c r="B116" s="34"/>
    </row>
    <row r="117" spans="2:2" x14ac:dyDescent="0.3">
      <c r="B117" s="34"/>
    </row>
    <row r="118" spans="2:2" x14ac:dyDescent="0.3">
      <c r="B118" s="34"/>
    </row>
    <row r="119" spans="2:2" x14ac:dyDescent="0.3">
      <c r="B119" s="34"/>
    </row>
    <row r="120" spans="2:2" x14ac:dyDescent="0.3">
      <c r="B120" s="34"/>
    </row>
    <row r="121" spans="2:2" x14ac:dyDescent="0.3">
      <c r="B121" s="34"/>
    </row>
    <row r="122" spans="2:2" x14ac:dyDescent="0.3">
      <c r="B122" s="34"/>
    </row>
    <row r="123" spans="2:2" x14ac:dyDescent="0.3">
      <c r="B123" s="34"/>
    </row>
    <row r="124" spans="2:2" x14ac:dyDescent="0.3">
      <c r="B124" s="34"/>
    </row>
    <row r="125" spans="2:2" x14ac:dyDescent="0.3">
      <c r="B125" s="34"/>
    </row>
    <row r="126" spans="2:2" x14ac:dyDescent="0.3">
      <c r="B126" s="34"/>
    </row>
    <row r="127" spans="2:2" x14ac:dyDescent="0.3">
      <c r="B127" s="34"/>
    </row>
    <row r="128" spans="2:2" x14ac:dyDescent="0.3">
      <c r="B128" s="34"/>
    </row>
    <row r="129" spans="2:2" x14ac:dyDescent="0.3">
      <c r="B129" s="34"/>
    </row>
    <row r="130" spans="2:2" x14ac:dyDescent="0.3">
      <c r="B130" s="34"/>
    </row>
    <row r="131" spans="2:2" x14ac:dyDescent="0.3">
      <c r="B131" s="34"/>
    </row>
    <row r="132" spans="2:2" x14ac:dyDescent="0.3">
      <c r="B132" s="34"/>
    </row>
    <row r="133" spans="2:2" x14ac:dyDescent="0.3">
      <c r="B133" s="34"/>
    </row>
    <row r="134" spans="2:2" x14ac:dyDescent="0.3">
      <c r="B134" s="34"/>
    </row>
    <row r="135" spans="2:2" x14ac:dyDescent="0.3">
      <c r="B135" s="34"/>
    </row>
    <row r="136" spans="2:2" x14ac:dyDescent="0.3">
      <c r="B136" s="34"/>
    </row>
    <row r="137" spans="2:2" x14ac:dyDescent="0.3">
      <c r="B137" s="34"/>
    </row>
    <row r="138" spans="2:2" x14ac:dyDescent="0.3">
      <c r="B138" s="34"/>
    </row>
    <row r="139" spans="2:2" x14ac:dyDescent="0.3">
      <c r="B139" s="34"/>
    </row>
    <row r="140" spans="2:2" x14ac:dyDescent="0.3">
      <c r="B140" s="34"/>
    </row>
    <row r="141" spans="2:2" x14ac:dyDescent="0.3">
      <c r="B141" s="34"/>
    </row>
    <row r="142" spans="2:2" x14ac:dyDescent="0.3">
      <c r="B142" s="34"/>
    </row>
    <row r="143" spans="2:2" x14ac:dyDescent="0.3">
      <c r="B143" s="34"/>
    </row>
    <row r="144" spans="2:2" x14ac:dyDescent="0.3">
      <c r="B144" s="34"/>
    </row>
    <row r="145" spans="2:2" x14ac:dyDescent="0.3">
      <c r="B145" s="34"/>
    </row>
    <row r="146" spans="2:2" x14ac:dyDescent="0.3">
      <c r="B146" s="34"/>
    </row>
    <row r="147" spans="2:2" x14ac:dyDescent="0.3">
      <c r="B147" s="34"/>
    </row>
    <row r="148" spans="2:2" x14ac:dyDescent="0.3">
      <c r="B148" s="34"/>
    </row>
    <row r="149" spans="2:2" x14ac:dyDescent="0.3">
      <c r="B149" s="34"/>
    </row>
    <row r="150" spans="2:2" x14ac:dyDescent="0.3">
      <c r="B150" s="34"/>
    </row>
    <row r="151" spans="2:2" x14ac:dyDescent="0.3">
      <c r="B151" s="34"/>
    </row>
    <row r="152" spans="2:2" x14ac:dyDescent="0.3">
      <c r="B152" s="34"/>
    </row>
    <row r="153" spans="2:2" x14ac:dyDescent="0.3">
      <c r="B153" s="34"/>
    </row>
    <row r="154" spans="2:2" x14ac:dyDescent="0.3">
      <c r="B154" s="34"/>
    </row>
    <row r="155" spans="2:2" x14ac:dyDescent="0.3">
      <c r="B155" s="34"/>
    </row>
    <row r="156" spans="2:2" x14ac:dyDescent="0.3">
      <c r="B156" s="34"/>
    </row>
    <row r="157" spans="2:2" x14ac:dyDescent="0.3">
      <c r="B157" s="34"/>
    </row>
    <row r="158" spans="2:2" x14ac:dyDescent="0.3">
      <c r="B158" s="34"/>
    </row>
    <row r="159" spans="2:2" x14ac:dyDescent="0.3">
      <c r="B159" s="34"/>
    </row>
    <row r="160" spans="2:2" x14ac:dyDescent="0.3">
      <c r="B160" s="34"/>
    </row>
    <row r="161" spans="2:2" x14ac:dyDescent="0.3">
      <c r="B161" s="34"/>
    </row>
    <row r="162" spans="2:2" x14ac:dyDescent="0.3">
      <c r="B162" s="34"/>
    </row>
    <row r="163" spans="2:2" x14ac:dyDescent="0.3">
      <c r="B163" s="34"/>
    </row>
    <row r="164" spans="2:2" x14ac:dyDescent="0.3">
      <c r="B164" s="34"/>
    </row>
    <row r="165" spans="2:2" x14ac:dyDescent="0.3">
      <c r="B165" s="34"/>
    </row>
    <row r="166" spans="2:2" x14ac:dyDescent="0.3">
      <c r="B166" s="34"/>
    </row>
    <row r="167" spans="2:2" x14ac:dyDescent="0.3">
      <c r="B167" s="34"/>
    </row>
    <row r="168" spans="2:2" x14ac:dyDescent="0.3">
      <c r="B168" s="34"/>
    </row>
    <row r="169" spans="2:2" x14ac:dyDescent="0.3">
      <c r="B169" s="34"/>
    </row>
    <row r="170" spans="2:2" x14ac:dyDescent="0.3">
      <c r="B170" s="34"/>
    </row>
    <row r="171" spans="2:2" x14ac:dyDescent="0.3">
      <c r="B171" s="34"/>
    </row>
    <row r="172" spans="2:2" x14ac:dyDescent="0.3">
      <c r="B172" s="34"/>
    </row>
    <row r="173" spans="2:2" x14ac:dyDescent="0.3">
      <c r="B173" s="34"/>
    </row>
    <row r="174" spans="2:2" x14ac:dyDescent="0.3">
      <c r="B174" s="34"/>
    </row>
    <row r="175" spans="2:2" x14ac:dyDescent="0.3">
      <c r="B175" s="34"/>
    </row>
    <row r="176" spans="2:2" x14ac:dyDescent="0.3">
      <c r="B176" s="34"/>
    </row>
    <row r="177" spans="2:2" x14ac:dyDescent="0.3">
      <c r="B177" s="34"/>
    </row>
    <row r="178" spans="2:2" x14ac:dyDescent="0.3">
      <c r="B178" s="34"/>
    </row>
    <row r="179" spans="2:2" x14ac:dyDescent="0.3">
      <c r="B179" s="34"/>
    </row>
    <row r="180" spans="2:2" x14ac:dyDescent="0.3">
      <c r="B180" s="34"/>
    </row>
    <row r="181" spans="2:2" x14ac:dyDescent="0.3">
      <c r="B181" s="34"/>
    </row>
    <row r="182" spans="2:2" x14ac:dyDescent="0.3">
      <c r="B182" s="34"/>
    </row>
    <row r="183" spans="2:2" x14ac:dyDescent="0.3">
      <c r="B183" s="34"/>
    </row>
    <row r="184" spans="2:2" x14ac:dyDescent="0.3">
      <c r="B184" s="34"/>
    </row>
    <row r="185" spans="2:2" x14ac:dyDescent="0.3">
      <c r="B185" s="34"/>
    </row>
    <row r="186" spans="2:2" x14ac:dyDescent="0.3">
      <c r="B186" s="34"/>
    </row>
    <row r="187" spans="2:2" x14ac:dyDescent="0.3">
      <c r="B187" s="34"/>
    </row>
    <row r="188" spans="2:2" x14ac:dyDescent="0.3">
      <c r="B188" s="34"/>
    </row>
    <row r="189" spans="2:2" x14ac:dyDescent="0.3">
      <c r="B189" s="34"/>
    </row>
    <row r="190" spans="2:2" x14ac:dyDescent="0.3">
      <c r="B190" s="34"/>
    </row>
    <row r="191" spans="2:2" x14ac:dyDescent="0.3">
      <c r="B191" s="34"/>
    </row>
    <row r="192" spans="2:2" x14ac:dyDescent="0.3">
      <c r="B192" s="34"/>
    </row>
    <row r="193" spans="2:2" x14ac:dyDescent="0.3">
      <c r="B193" s="34"/>
    </row>
    <row r="194" spans="2:2" x14ac:dyDescent="0.3">
      <c r="B194" s="34"/>
    </row>
    <row r="195" spans="2:2" x14ac:dyDescent="0.3">
      <c r="B195" s="34"/>
    </row>
    <row r="196" spans="2:2" x14ac:dyDescent="0.3">
      <c r="B196" s="34"/>
    </row>
    <row r="197" spans="2:2" x14ac:dyDescent="0.3">
      <c r="B197" s="34"/>
    </row>
    <row r="198" spans="2:2" x14ac:dyDescent="0.3">
      <c r="B198" s="34"/>
    </row>
    <row r="199" spans="2:2" x14ac:dyDescent="0.3">
      <c r="B199" s="34"/>
    </row>
    <row r="200" spans="2:2" x14ac:dyDescent="0.3">
      <c r="B200" s="34"/>
    </row>
    <row r="201" spans="2:2" x14ac:dyDescent="0.3">
      <c r="B201" s="34"/>
    </row>
    <row r="202" spans="2:2" x14ac:dyDescent="0.3">
      <c r="B202" s="34"/>
    </row>
    <row r="203" spans="2:2" x14ac:dyDescent="0.3">
      <c r="B203" s="34"/>
    </row>
    <row r="204" spans="2:2" x14ac:dyDescent="0.3">
      <c r="B204" s="34"/>
    </row>
    <row r="205" spans="2:2" x14ac:dyDescent="0.3">
      <c r="B205" s="34"/>
    </row>
    <row r="206" spans="2:2" x14ac:dyDescent="0.3">
      <c r="B206" s="34"/>
    </row>
    <row r="207" spans="2:2" x14ac:dyDescent="0.3">
      <c r="B207" s="34"/>
    </row>
    <row r="208" spans="2:2" x14ac:dyDescent="0.3">
      <c r="B208" s="34"/>
    </row>
    <row r="209" spans="2:2" x14ac:dyDescent="0.3">
      <c r="B209" s="34"/>
    </row>
    <row r="210" spans="2:2" x14ac:dyDescent="0.3">
      <c r="B210" s="34"/>
    </row>
    <row r="211" spans="2:2" x14ac:dyDescent="0.3">
      <c r="B211" s="34"/>
    </row>
    <row r="212" spans="2:2" x14ac:dyDescent="0.3">
      <c r="B212" s="34"/>
    </row>
    <row r="213" spans="2:2" x14ac:dyDescent="0.3">
      <c r="B213" s="34"/>
    </row>
    <row r="214" spans="2:2" x14ac:dyDescent="0.3">
      <c r="B214" s="34"/>
    </row>
    <row r="215" spans="2:2" x14ac:dyDescent="0.3">
      <c r="B215" s="34"/>
    </row>
    <row r="216" spans="2:2" x14ac:dyDescent="0.3">
      <c r="B216" s="34"/>
    </row>
    <row r="217" spans="2:2" x14ac:dyDescent="0.3">
      <c r="B217" s="34"/>
    </row>
    <row r="218" spans="2:2" x14ac:dyDescent="0.3">
      <c r="B218" s="34"/>
    </row>
    <row r="219" spans="2:2" x14ac:dyDescent="0.3">
      <c r="B219" s="34"/>
    </row>
    <row r="220" spans="2:2" x14ac:dyDescent="0.3">
      <c r="B220" s="34"/>
    </row>
    <row r="221" spans="2:2" x14ac:dyDescent="0.3">
      <c r="B221" s="34"/>
    </row>
    <row r="222" spans="2:2" x14ac:dyDescent="0.3">
      <c r="B222" s="34"/>
    </row>
    <row r="223" spans="2:2" x14ac:dyDescent="0.3">
      <c r="B223" s="34"/>
    </row>
    <row r="224" spans="2:2" x14ac:dyDescent="0.3">
      <c r="B224" s="34"/>
    </row>
    <row r="225" spans="2:2" x14ac:dyDescent="0.3">
      <c r="B225" s="34"/>
    </row>
    <row r="226" spans="2:2" x14ac:dyDescent="0.3">
      <c r="B226" s="34"/>
    </row>
    <row r="227" spans="2:2" x14ac:dyDescent="0.3">
      <c r="B227" s="34"/>
    </row>
    <row r="228" spans="2:2" x14ac:dyDescent="0.3">
      <c r="B228" s="34"/>
    </row>
    <row r="229" spans="2:2" x14ac:dyDescent="0.3">
      <c r="B229" s="34"/>
    </row>
    <row r="230" spans="2:2" x14ac:dyDescent="0.3">
      <c r="B230" s="34"/>
    </row>
    <row r="231" spans="2:2" x14ac:dyDescent="0.3">
      <c r="B231" s="34"/>
    </row>
    <row r="232" spans="2:2" x14ac:dyDescent="0.3">
      <c r="B232" s="34"/>
    </row>
    <row r="233" spans="2:2" x14ac:dyDescent="0.3">
      <c r="B233" s="34"/>
    </row>
    <row r="234" spans="2:2" x14ac:dyDescent="0.3">
      <c r="B234" s="34"/>
    </row>
    <row r="235" spans="2:2" x14ac:dyDescent="0.3">
      <c r="B235" s="34"/>
    </row>
    <row r="236" spans="2:2" x14ac:dyDescent="0.3">
      <c r="B236" s="34"/>
    </row>
    <row r="237" spans="2:2" x14ac:dyDescent="0.3">
      <c r="B237" s="34"/>
    </row>
    <row r="238" spans="2:2" x14ac:dyDescent="0.3">
      <c r="B238" s="34"/>
    </row>
    <row r="239" spans="2:2" x14ac:dyDescent="0.3">
      <c r="B239" s="34"/>
    </row>
    <row r="240" spans="2:2" x14ac:dyDescent="0.3">
      <c r="B240" s="34"/>
    </row>
    <row r="241" spans="2:2" x14ac:dyDescent="0.3">
      <c r="B241" s="34"/>
    </row>
    <row r="242" spans="2:2" x14ac:dyDescent="0.3">
      <c r="B242" s="34"/>
    </row>
    <row r="243" spans="2:2" x14ac:dyDescent="0.3">
      <c r="B243" s="34"/>
    </row>
    <row r="244" spans="2:2" x14ac:dyDescent="0.3">
      <c r="B244" s="34"/>
    </row>
    <row r="245" spans="2:2" x14ac:dyDescent="0.3">
      <c r="B245" s="34"/>
    </row>
    <row r="246" spans="2:2" x14ac:dyDescent="0.3">
      <c r="B246" s="34"/>
    </row>
    <row r="247" spans="2:2" x14ac:dyDescent="0.3">
      <c r="B247" s="34"/>
    </row>
    <row r="248" spans="2:2" x14ac:dyDescent="0.3">
      <c r="B248" s="34"/>
    </row>
    <row r="249" spans="2:2" x14ac:dyDescent="0.3">
      <c r="B249" s="34"/>
    </row>
    <row r="250" spans="2:2" x14ac:dyDescent="0.3">
      <c r="B250" s="34"/>
    </row>
    <row r="251" spans="2:2" x14ac:dyDescent="0.3">
      <c r="B251" s="34"/>
    </row>
    <row r="252" spans="2:2" x14ac:dyDescent="0.3">
      <c r="B252" s="34"/>
    </row>
    <row r="253" spans="2:2" x14ac:dyDescent="0.3">
      <c r="B253" s="34"/>
    </row>
    <row r="254" spans="2:2" x14ac:dyDescent="0.3">
      <c r="B254" s="34"/>
    </row>
    <row r="255" spans="2:2" x14ac:dyDescent="0.3">
      <c r="B255" s="34"/>
    </row>
    <row r="256" spans="2:2" x14ac:dyDescent="0.3">
      <c r="B256" s="34"/>
    </row>
    <row r="257" spans="2:2" x14ac:dyDescent="0.3">
      <c r="B257" s="34"/>
    </row>
    <row r="258" spans="2:2" x14ac:dyDescent="0.3">
      <c r="B258" s="34"/>
    </row>
    <row r="259" spans="2:2" x14ac:dyDescent="0.3">
      <c r="B259" s="34"/>
    </row>
    <row r="260" spans="2:2" x14ac:dyDescent="0.3">
      <c r="B260" s="34"/>
    </row>
    <row r="261" spans="2:2" x14ac:dyDescent="0.3">
      <c r="B261" s="34"/>
    </row>
    <row r="262" spans="2:2" x14ac:dyDescent="0.3">
      <c r="B262" s="34"/>
    </row>
    <row r="263" spans="2:2" x14ac:dyDescent="0.3">
      <c r="B263" s="34"/>
    </row>
    <row r="264" spans="2:2" x14ac:dyDescent="0.3">
      <c r="B264" s="34"/>
    </row>
    <row r="265" spans="2:2" x14ac:dyDescent="0.3">
      <c r="B265" s="34"/>
    </row>
    <row r="266" spans="2:2" x14ac:dyDescent="0.3">
      <c r="B266" s="34"/>
    </row>
    <row r="267" spans="2:2" x14ac:dyDescent="0.3">
      <c r="B267" s="34"/>
    </row>
    <row r="268" spans="2:2" x14ac:dyDescent="0.3">
      <c r="B268" s="34"/>
    </row>
    <row r="269" spans="2:2" x14ac:dyDescent="0.3">
      <c r="B269" s="34"/>
    </row>
    <row r="270" spans="2:2" x14ac:dyDescent="0.3">
      <c r="B270" s="34"/>
    </row>
    <row r="271" spans="2:2" x14ac:dyDescent="0.3">
      <c r="B271" s="34"/>
    </row>
    <row r="272" spans="2:2" x14ac:dyDescent="0.3">
      <c r="B272" s="34"/>
    </row>
    <row r="273" spans="2:2" x14ac:dyDescent="0.3">
      <c r="B273" s="34"/>
    </row>
    <row r="274" spans="2:2" x14ac:dyDescent="0.3">
      <c r="B274" s="34"/>
    </row>
    <row r="275" spans="2:2" x14ac:dyDescent="0.3">
      <c r="B275" s="34"/>
    </row>
    <row r="276" spans="2:2" x14ac:dyDescent="0.3">
      <c r="B276" s="34"/>
    </row>
    <row r="277" spans="2:2" x14ac:dyDescent="0.3">
      <c r="B277" s="34"/>
    </row>
    <row r="278" spans="2:2" x14ac:dyDescent="0.3">
      <c r="B278" s="34"/>
    </row>
    <row r="279" spans="2:2" x14ac:dyDescent="0.3">
      <c r="B279" s="34"/>
    </row>
    <row r="280" spans="2:2" x14ac:dyDescent="0.3">
      <c r="B280" s="34"/>
    </row>
    <row r="281" spans="2:2" x14ac:dyDescent="0.3">
      <c r="B281" s="34"/>
    </row>
    <row r="282" spans="2:2" x14ac:dyDescent="0.3">
      <c r="B282" s="34"/>
    </row>
    <row r="283" spans="2:2" x14ac:dyDescent="0.3">
      <c r="B283" s="34"/>
    </row>
    <row r="284" spans="2:2" x14ac:dyDescent="0.3">
      <c r="B284" s="34"/>
    </row>
    <row r="285" spans="2:2" x14ac:dyDescent="0.3">
      <c r="B285" s="34"/>
    </row>
    <row r="286" spans="2:2" x14ac:dyDescent="0.3">
      <c r="B286" s="34"/>
    </row>
    <row r="287" spans="2:2" x14ac:dyDescent="0.3">
      <c r="B287" s="34"/>
    </row>
    <row r="288" spans="2:2" x14ac:dyDescent="0.3">
      <c r="B288" s="34"/>
    </row>
    <row r="289" spans="2:2" x14ac:dyDescent="0.3">
      <c r="B289" s="34"/>
    </row>
    <row r="290" spans="2:2" x14ac:dyDescent="0.3">
      <c r="B290" s="34"/>
    </row>
    <row r="291" spans="2:2" x14ac:dyDescent="0.3">
      <c r="B291" s="34"/>
    </row>
    <row r="292" spans="2:2" x14ac:dyDescent="0.3">
      <c r="B292" s="34"/>
    </row>
    <row r="293" spans="2:2" x14ac:dyDescent="0.3">
      <c r="B293" s="34"/>
    </row>
    <row r="294" spans="2:2" x14ac:dyDescent="0.3">
      <c r="B294" s="34"/>
    </row>
    <row r="295" spans="2:2" x14ac:dyDescent="0.3">
      <c r="B295" s="34"/>
    </row>
    <row r="296" spans="2:2" x14ac:dyDescent="0.3">
      <c r="B296" s="34"/>
    </row>
    <row r="297" spans="2:2" x14ac:dyDescent="0.3">
      <c r="B297" s="34"/>
    </row>
    <row r="298" spans="2:2" x14ac:dyDescent="0.3">
      <c r="B298" s="34"/>
    </row>
    <row r="299" spans="2:2" x14ac:dyDescent="0.3">
      <c r="B299" s="34"/>
    </row>
    <row r="300" spans="2:2" x14ac:dyDescent="0.3">
      <c r="B300" s="34"/>
    </row>
    <row r="301" spans="2:2" x14ac:dyDescent="0.3">
      <c r="B301" s="34"/>
    </row>
    <row r="302" spans="2:2" x14ac:dyDescent="0.3">
      <c r="B302" s="34"/>
    </row>
    <row r="303" spans="2:2" x14ac:dyDescent="0.3">
      <c r="B303" s="34"/>
    </row>
    <row r="304" spans="2:2" x14ac:dyDescent="0.3">
      <c r="B304" s="34"/>
    </row>
    <row r="305" spans="2:2" x14ac:dyDescent="0.3">
      <c r="B305" s="34"/>
    </row>
    <row r="306" spans="2:2" x14ac:dyDescent="0.3">
      <c r="B306" s="34"/>
    </row>
    <row r="307" spans="2:2" x14ac:dyDescent="0.3">
      <c r="B307" s="34"/>
    </row>
    <row r="308" spans="2:2" x14ac:dyDescent="0.3">
      <c r="B308" s="34"/>
    </row>
    <row r="309" spans="2:2" x14ac:dyDescent="0.3">
      <c r="B309" s="34"/>
    </row>
    <row r="310" spans="2:2" x14ac:dyDescent="0.3">
      <c r="B310" s="34"/>
    </row>
    <row r="311" spans="2:2" x14ac:dyDescent="0.3">
      <c r="B311" s="34"/>
    </row>
    <row r="312" spans="2:2" x14ac:dyDescent="0.3">
      <c r="B312" s="34"/>
    </row>
    <row r="313" spans="2:2" x14ac:dyDescent="0.3">
      <c r="B313" s="34"/>
    </row>
    <row r="314" spans="2:2" x14ac:dyDescent="0.3">
      <c r="B314" s="34"/>
    </row>
    <row r="315" spans="2:2" x14ac:dyDescent="0.3">
      <c r="B315" s="34"/>
    </row>
    <row r="316" spans="2:2" x14ac:dyDescent="0.3">
      <c r="B316" s="34"/>
    </row>
    <row r="317" spans="2:2" x14ac:dyDescent="0.3">
      <c r="B317" s="34"/>
    </row>
    <row r="318" spans="2:2" x14ac:dyDescent="0.3">
      <c r="B318" s="34"/>
    </row>
    <row r="319" spans="2:2" x14ac:dyDescent="0.3">
      <c r="B319" s="34"/>
    </row>
    <row r="320" spans="2:2" x14ac:dyDescent="0.3">
      <c r="B320" s="34"/>
    </row>
    <row r="321" spans="2:2" x14ac:dyDescent="0.3">
      <c r="B321" s="34"/>
    </row>
    <row r="322" spans="2:2" x14ac:dyDescent="0.3">
      <c r="B322" s="34"/>
    </row>
    <row r="323" spans="2:2" x14ac:dyDescent="0.3">
      <c r="B323" s="34"/>
    </row>
    <row r="324" spans="2:2" x14ac:dyDescent="0.3">
      <c r="B324" s="34"/>
    </row>
    <row r="325" spans="2:2" x14ac:dyDescent="0.3">
      <c r="B325" s="34"/>
    </row>
    <row r="326" spans="2:2" x14ac:dyDescent="0.3">
      <c r="B326" s="34"/>
    </row>
    <row r="327" spans="2:2" x14ac:dyDescent="0.3">
      <c r="B327" s="34"/>
    </row>
    <row r="328" spans="2:2" x14ac:dyDescent="0.3">
      <c r="B328" s="34"/>
    </row>
    <row r="329" spans="2:2" x14ac:dyDescent="0.3">
      <c r="B329" s="34"/>
    </row>
    <row r="330" spans="2:2" x14ac:dyDescent="0.3">
      <c r="B330" s="34"/>
    </row>
    <row r="331" spans="2:2" x14ac:dyDescent="0.3">
      <c r="B331" s="34"/>
    </row>
    <row r="332" spans="2:2" x14ac:dyDescent="0.3">
      <c r="B332" s="34"/>
    </row>
    <row r="333" spans="2:2" x14ac:dyDescent="0.3">
      <c r="B333" s="34"/>
    </row>
    <row r="334" spans="2:2" x14ac:dyDescent="0.3">
      <c r="B334" s="34"/>
    </row>
    <row r="335" spans="2:2" x14ac:dyDescent="0.3">
      <c r="B335" s="34"/>
    </row>
    <row r="336" spans="2:2" x14ac:dyDescent="0.3">
      <c r="B336" s="34"/>
    </row>
    <row r="337" spans="2:2" x14ac:dyDescent="0.3">
      <c r="B337" s="34"/>
    </row>
    <row r="338" spans="2:2" x14ac:dyDescent="0.3">
      <c r="B338" s="34"/>
    </row>
    <row r="339" spans="2:2" x14ac:dyDescent="0.3">
      <c r="B339" s="34"/>
    </row>
    <row r="340" spans="2:2" x14ac:dyDescent="0.3">
      <c r="B340" s="34"/>
    </row>
    <row r="341" spans="2:2" x14ac:dyDescent="0.3">
      <c r="B341" s="34"/>
    </row>
    <row r="342" spans="2:2" x14ac:dyDescent="0.3">
      <c r="B342" s="34"/>
    </row>
    <row r="343" spans="2:2" x14ac:dyDescent="0.3">
      <c r="B343" s="34"/>
    </row>
    <row r="344" spans="2:2" x14ac:dyDescent="0.3">
      <c r="B344" s="34"/>
    </row>
    <row r="345" spans="2:2" x14ac:dyDescent="0.3">
      <c r="B345" s="34"/>
    </row>
    <row r="346" spans="2:2" x14ac:dyDescent="0.3">
      <c r="B346" s="34"/>
    </row>
    <row r="347" spans="2:2" x14ac:dyDescent="0.3">
      <c r="B347" s="34"/>
    </row>
    <row r="348" spans="2:2" x14ac:dyDescent="0.3">
      <c r="B348" s="34"/>
    </row>
    <row r="349" spans="2:2" x14ac:dyDescent="0.3">
      <c r="B349" s="34"/>
    </row>
    <row r="350" spans="2:2" x14ac:dyDescent="0.3">
      <c r="B350" s="34"/>
    </row>
    <row r="351" spans="2:2" x14ac:dyDescent="0.3">
      <c r="B351" s="34"/>
    </row>
    <row r="352" spans="2:2" x14ac:dyDescent="0.3">
      <c r="B352" s="34"/>
    </row>
    <row r="353" spans="2:2" x14ac:dyDescent="0.3">
      <c r="B353" s="34"/>
    </row>
    <row r="354" spans="2:2" x14ac:dyDescent="0.3">
      <c r="B354" s="34"/>
    </row>
    <row r="355" spans="2:2" x14ac:dyDescent="0.3">
      <c r="B355" s="34"/>
    </row>
    <row r="356" spans="2:2" x14ac:dyDescent="0.3">
      <c r="B356" s="34"/>
    </row>
    <row r="357" spans="2:2" x14ac:dyDescent="0.3">
      <c r="B357" s="34"/>
    </row>
    <row r="358" spans="2:2" x14ac:dyDescent="0.3">
      <c r="B358" s="34"/>
    </row>
    <row r="359" spans="2:2" x14ac:dyDescent="0.3">
      <c r="B359" s="34"/>
    </row>
    <row r="360" spans="2:2" x14ac:dyDescent="0.3">
      <c r="B360" s="34"/>
    </row>
    <row r="361" spans="2:2" x14ac:dyDescent="0.3">
      <c r="B361" s="34"/>
    </row>
    <row r="362" spans="2:2" x14ac:dyDescent="0.3">
      <c r="B362" s="34"/>
    </row>
    <row r="363" spans="2:2" x14ac:dyDescent="0.3">
      <c r="B363" s="34"/>
    </row>
    <row r="364" spans="2:2" x14ac:dyDescent="0.3">
      <c r="B364" s="34"/>
    </row>
    <row r="365" spans="2:2" x14ac:dyDescent="0.3">
      <c r="B365" s="34"/>
    </row>
    <row r="366" spans="2:2" x14ac:dyDescent="0.3">
      <c r="B366" s="34"/>
    </row>
    <row r="367" spans="2:2" x14ac:dyDescent="0.3">
      <c r="B367" s="34"/>
    </row>
    <row r="368" spans="2:2" x14ac:dyDescent="0.3">
      <c r="B368" s="34"/>
    </row>
    <row r="369" spans="2:2" x14ac:dyDescent="0.3">
      <c r="B369" s="34"/>
    </row>
    <row r="370" spans="2:2" x14ac:dyDescent="0.3">
      <c r="B370" s="34"/>
    </row>
    <row r="371" spans="2:2" x14ac:dyDescent="0.3">
      <c r="B371" s="34"/>
    </row>
    <row r="372" spans="2:2" x14ac:dyDescent="0.3">
      <c r="B372" s="34"/>
    </row>
    <row r="373" spans="2:2" x14ac:dyDescent="0.3">
      <c r="B373" s="34"/>
    </row>
    <row r="374" spans="2:2" x14ac:dyDescent="0.3">
      <c r="B374" s="34"/>
    </row>
    <row r="375" spans="2:2" x14ac:dyDescent="0.3">
      <c r="B375" s="34"/>
    </row>
    <row r="376" spans="2:2" x14ac:dyDescent="0.3">
      <c r="B376" s="34"/>
    </row>
    <row r="377" spans="2:2" x14ac:dyDescent="0.3">
      <c r="B377" s="34"/>
    </row>
    <row r="378" spans="2:2" x14ac:dyDescent="0.3">
      <c r="B378" s="34"/>
    </row>
    <row r="379" spans="2:2" x14ac:dyDescent="0.3">
      <c r="B379" s="34"/>
    </row>
    <row r="380" spans="2:2" x14ac:dyDescent="0.3">
      <c r="B380" s="34"/>
    </row>
    <row r="381" spans="2:2" x14ac:dyDescent="0.3">
      <c r="B381" s="34"/>
    </row>
    <row r="382" spans="2:2" x14ac:dyDescent="0.3">
      <c r="B382" s="34"/>
    </row>
    <row r="383" spans="2:2" x14ac:dyDescent="0.3">
      <c r="B383" s="34"/>
    </row>
    <row r="384" spans="2:2" x14ac:dyDescent="0.3">
      <c r="B384" s="34"/>
    </row>
    <row r="385" spans="2:2" x14ac:dyDescent="0.3">
      <c r="B385" s="34"/>
    </row>
    <row r="386" spans="2:2" x14ac:dyDescent="0.3">
      <c r="B386" s="34"/>
    </row>
    <row r="387" spans="2:2" x14ac:dyDescent="0.3">
      <c r="B387" s="34"/>
    </row>
    <row r="388" spans="2:2" x14ac:dyDescent="0.3">
      <c r="B388" s="34"/>
    </row>
    <row r="389" spans="2:2" x14ac:dyDescent="0.3">
      <c r="B389" s="34"/>
    </row>
    <row r="390" spans="2:2" x14ac:dyDescent="0.3">
      <c r="B390" s="34"/>
    </row>
    <row r="391" spans="2:2" x14ac:dyDescent="0.3">
      <c r="B391" s="34"/>
    </row>
    <row r="392" spans="2:2" x14ac:dyDescent="0.3">
      <c r="B392" s="34"/>
    </row>
    <row r="393" spans="2:2" x14ac:dyDescent="0.3">
      <c r="B393" s="34"/>
    </row>
    <row r="394" spans="2:2" x14ac:dyDescent="0.3">
      <c r="B394" s="34"/>
    </row>
    <row r="395" spans="2:2" x14ac:dyDescent="0.3">
      <c r="B395" s="34"/>
    </row>
    <row r="396" spans="2:2" x14ac:dyDescent="0.3">
      <c r="B396" s="34"/>
    </row>
    <row r="397" spans="2:2" x14ac:dyDescent="0.3">
      <c r="B397" s="34"/>
    </row>
    <row r="398" spans="2:2" x14ac:dyDescent="0.3">
      <c r="B398" s="34"/>
    </row>
    <row r="399" spans="2:2" x14ac:dyDescent="0.3">
      <c r="B399" s="34"/>
    </row>
    <row r="400" spans="2:2" x14ac:dyDescent="0.3">
      <c r="B400" s="34"/>
    </row>
    <row r="401" spans="2:2" x14ac:dyDescent="0.3">
      <c r="B401" s="34"/>
    </row>
    <row r="402" spans="2:2" x14ac:dyDescent="0.3">
      <c r="B402" s="34"/>
    </row>
    <row r="403" spans="2:2" x14ac:dyDescent="0.3">
      <c r="B403" s="34"/>
    </row>
    <row r="404" spans="2:2" x14ac:dyDescent="0.3">
      <c r="B404" s="34"/>
    </row>
    <row r="405" spans="2:2" x14ac:dyDescent="0.3">
      <c r="B405" s="34"/>
    </row>
    <row r="406" spans="2:2" x14ac:dyDescent="0.3">
      <c r="B406" s="34"/>
    </row>
    <row r="407" spans="2:2" x14ac:dyDescent="0.3">
      <c r="B407" s="34"/>
    </row>
    <row r="408" spans="2:2" x14ac:dyDescent="0.3">
      <c r="B408" s="34"/>
    </row>
    <row r="409" spans="2:2" x14ac:dyDescent="0.3">
      <c r="B409" s="34"/>
    </row>
    <row r="410" spans="2:2" x14ac:dyDescent="0.3">
      <c r="B410" s="34"/>
    </row>
    <row r="411" spans="2:2" x14ac:dyDescent="0.3">
      <c r="B411" s="34"/>
    </row>
    <row r="412" spans="2:2" x14ac:dyDescent="0.3">
      <c r="B412" s="34"/>
    </row>
    <row r="413" spans="2:2" x14ac:dyDescent="0.3">
      <c r="B413" s="34"/>
    </row>
    <row r="414" spans="2:2" x14ac:dyDescent="0.3">
      <c r="B414" s="34"/>
    </row>
    <row r="415" spans="2:2" x14ac:dyDescent="0.3">
      <c r="B415" s="34"/>
    </row>
    <row r="416" spans="2:2" x14ac:dyDescent="0.3">
      <c r="B416" s="34"/>
    </row>
    <row r="417" spans="2:2" x14ac:dyDescent="0.3">
      <c r="B417" s="34"/>
    </row>
    <row r="418" spans="2:2" x14ac:dyDescent="0.3">
      <c r="B418" s="34"/>
    </row>
    <row r="419" spans="2:2" x14ac:dyDescent="0.3">
      <c r="B419" s="34"/>
    </row>
    <row r="420" spans="2:2" x14ac:dyDescent="0.3">
      <c r="B420" s="34"/>
    </row>
    <row r="421" spans="2:2" x14ac:dyDescent="0.3">
      <c r="B421" s="34"/>
    </row>
    <row r="422" spans="2:2" x14ac:dyDescent="0.3">
      <c r="B422" s="34"/>
    </row>
    <row r="423" spans="2:2" x14ac:dyDescent="0.3">
      <c r="B423" s="34"/>
    </row>
    <row r="424" spans="2:2" x14ac:dyDescent="0.3">
      <c r="B424" s="34"/>
    </row>
    <row r="425" spans="2:2" x14ac:dyDescent="0.3">
      <c r="B425" s="34"/>
    </row>
    <row r="426" spans="2:2" x14ac:dyDescent="0.3">
      <c r="B426" s="34"/>
    </row>
    <row r="427" spans="2:2" x14ac:dyDescent="0.3">
      <c r="B427" s="34"/>
    </row>
    <row r="428" spans="2:2" x14ac:dyDescent="0.3">
      <c r="B428" s="34"/>
    </row>
    <row r="429" spans="2:2" x14ac:dyDescent="0.3">
      <c r="B429" s="34"/>
    </row>
    <row r="430" spans="2:2" x14ac:dyDescent="0.3">
      <c r="B430" s="34"/>
    </row>
    <row r="431" spans="2:2" x14ac:dyDescent="0.3">
      <c r="B431" s="34"/>
    </row>
    <row r="432" spans="2:2" x14ac:dyDescent="0.3">
      <c r="B432" s="34"/>
    </row>
    <row r="433" spans="2:2" x14ac:dyDescent="0.3">
      <c r="B433" s="34"/>
    </row>
    <row r="434" spans="2:2" x14ac:dyDescent="0.3">
      <c r="B434" s="34"/>
    </row>
    <row r="435" spans="2:2" x14ac:dyDescent="0.3">
      <c r="B435" s="34"/>
    </row>
    <row r="436" spans="2:2" x14ac:dyDescent="0.3">
      <c r="B436" s="34"/>
    </row>
    <row r="437" spans="2:2" x14ac:dyDescent="0.3">
      <c r="B437" s="34"/>
    </row>
    <row r="438" spans="2:2" x14ac:dyDescent="0.3">
      <c r="B438" s="34"/>
    </row>
    <row r="439" spans="2:2" x14ac:dyDescent="0.3">
      <c r="B439" s="34"/>
    </row>
    <row r="440" spans="2:2" x14ac:dyDescent="0.3">
      <c r="B440" s="34"/>
    </row>
    <row r="441" spans="2:2" x14ac:dyDescent="0.3">
      <c r="B441" s="34"/>
    </row>
    <row r="442" spans="2:2" x14ac:dyDescent="0.3">
      <c r="B442" s="34"/>
    </row>
    <row r="443" spans="2:2" x14ac:dyDescent="0.3">
      <c r="B443" s="34"/>
    </row>
    <row r="444" spans="2:2" x14ac:dyDescent="0.3">
      <c r="B444" s="34"/>
    </row>
    <row r="445" spans="2:2" x14ac:dyDescent="0.3">
      <c r="B445" s="34"/>
    </row>
    <row r="446" spans="2:2" x14ac:dyDescent="0.3">
      <c r="B446" s="34"/>
    </row>
    <row r="447" spans="2:2" x14ac:dyDescent="0.3">
      <c r="B447" s="34"/>
    </row>
    <row r="448" spans="2:2" x14ac:dyDescent="0.3">
      <c r="B448" s="34"/>
    </row>
    <row r="449" spans="2:2" x14ac:dyDescent="0.3">
      <c r="B449" s="34"/>
    </row>
    <row r="450" spans="2:2" x14ac:dyDescent="0.3">
      <c r="B450" s="34"/>
    </row>
    <row r="451" spans="2:2" x14ac:dyDescent="0.3">
      <c r="B451" s="34"/>
    </row>
    <row r="452" spans="2:2" x14ac:dyDescent="0.3">
      <c r="B452" s="34"/>
    </row>
    <row r="453" spans="2:2" x14ac:dyDescent="0.3">
      <c r="B453" s="34"/>
    </row>
    <row r="454" spans="2:2" x14ac:dyDescent="0.3">
      <c r="B454" s="34"/>
    </row>
    <row r="455" spans="2:2" x14ac:dyDescent="0.3">
      <c r="B455" s="34"/>
    </row>
    <row r="456" spans="2:2" x14ac:dyDescent="0.3">
      <c r="B456" s="34"/>
    </row>
    <row r="457" spans="2:2" x14ac:dyDescent="0.3">
      <c r="B457" s="34"/>
    </row>
    <row r="458" spans="2:2" x14ac:dyDescent="0.3">
      <c r="B458" s="34"/>
    </row>
    <row r="459" spans="2:2" x14ac:dyDescent="0.3">
      <c r="B459" s="34"/>
    </row>
    <row r="460" spans="2:2" x14ac:dyDescent="0.3">
      <c r="B460" s="34"/>
    </row>
    <row r="461" spans="2:2" x14ac:dyDescent="0.3">
      <c r="B461" s="34"/>
    </row>
    <row r="462" spans="2:2" x14ac:dyDescent="0.3">
      <c r="B462" s="34"/>
    </row>
    <row r="463" spans="2:2" x14ac:dyDescent="0.3">
      <c r="B463" s="34"/>
    </row>
    <row r="464" spans="2:2" x14ac:dyDescent="0.3">
      <c r="B464" s="34"/>
    </row>
    <row r="465" spans="2:2" x14ac:dyDescent="0.3">
      <c r="B465" s="34"/>
    </row>
    <row r="466" spans="2:2" x14ac:dyDescent="0.3">
      <c r="B466" s="34"/>
    </row>
    <row r="467" spans="2:2" x14ac:dyDescent="0.3">
      <c r="B467" s="34"/>
    </row>
    <row r="468" spans="2:2" x14ac:dyDescent="0.3">
      <c r="B468" s="34"/>
    </row>
    <row r="469" spans="2:2" x14ac:dyDescent="0.3">
      <c r="B469" s="34"/>
    </row>
    <row r="470" spans="2:2" x14ac:dyDescent="0.3">
      <c r="B470" s="34"/>
    </row>
    <row r="471" spans="2:2" x14ac:dyDescent="0.3">
      <c r="B471" s="34"/>
    </row>
    <row r="472" spans="2:2" x14ac:dyDescent="0.3">
      <c r="B472" s="34"/>
    </row>
    <row r="473" spans="2:2" x14ac:dyDescent="0.3">
      <c r="B473" s="34"/>
    </row>
    <row r="474" spans="2:2" x14ac:dyDescent="0.3">
      <c r="B474" s="34"/>
    </row>
    <row r="475" spans="2:2" x14ac:dyDescent="0.3">
      <c r="B475" s="34"/>
    </row>
    <row r="476" spans="2:2" x14ac:dyDescent="0.3">
      <c r="B476" s="34"/>
    </row>
    <row r="477" spans="2:2" x14ac:dyDescent="0.3">
      <c r="B477" s="34"/>
    </row>
    <row r="478" spans="2:2" x14ac:dyDescent="0.3">
      <c r="B478" s="34"/>
    </row>
    <row r="479" spans="2:2" x14ac:dyDescent="0.3">
      <c r="B479" s="34"/>
    </row>
    <row r="480" spans="2:2" x14ac:dyDescent="0.3">
      <c r="B480" s="34"/>
    </row>
    <row r="481" spans="2:2" x14ac:dyDescent="0.3">
      <c r="B481" s="34"/>
    </row>
    <row r="482" spans="2:2" x14ac:dyDescent="0.3">
      <c r="B482" s="34"/>
    </row>
    <row r="483" spans="2:2" x14ac:dyDescent="0.3">
      <c r="B483" s="34"/>
    </row>
    <row r="484" spans="2:2" x14ac:dyDescent="0.3">
      <c r="B484" s="34"/>
    </row>
    <row r="485" spans="2:2" x14ac:dyDescent="0.3">
      <c r="B485" s="34"/>
    </row>
    <row r="486" spans="2:2" x14ac:dyDescent="0.3">
      <c r="B486" s="34"/>
    </row>
    <row r="487" spans="2:2" x14ac:dyDescent="0.3">
      <c r="B487" s="34"/>
    </row>
    <row r="488" spans="2:2" x14ac:dyDescent="0.3">
      <c r="B488" s="34"/>
    </row>
    <row r="489" spans="2:2" x14ac:dyDescent="0.3">
      <c r="B489" s="34"/>
    </row>
    <row r="490" spans="2:2" x14ac:dyDescent="0.3">
      <c r="B490" s="34"/>
    </row>
    <row r="491" spans="2:2" x14ac:dyDescent="0.3">
      <c r="B491" s="34"/>
    </row>
    <row r="492" spans="2:2" x14ac:dyDescent="0.3">
      <c r="B492" s="34"/>
    </row>
    <row r="493" spans="2:2" x14ac:dyDescent="0.3">
      <c r="B493" s="34"/>
    </row>
    <row r="494" spans="2:2" x14ac:dyDescent="0.3">
      <c r="B494" s="34"/>
    </row>
    <row r="495" spans="2:2" x14ac:dyDescent="0.3">
      <c r="B495" s="34"/>
    </row>
    <row r="496" spans="2:2" x14ac:dyDescent="0.3">
      <c r="B496" s="34"/>
    </row>
    <row r="497" spans="2:2" x14ac:dyDescent="0.3">
      <c r="B497" s="34"/>
    </row>
    <row r="498" spans="2:2" x14ac:dyDescent="0.3">
      <c r="B498" s="34"/>
    </row>
    <row r="499" spans="2:2" x14ac:dyDescent="0.3">
      <c r="B499" s="34"/>
    </row>
    <row r="500" spans="2:2" x14ac:dyDescent="0.3">
      <c r="B500" s="34"/>
    </row>
    <row r="501" spans="2:2" x14ac:dyDescent="0.3">
      <c r="B501" s="34"/>
    </row>
    <row r="502" spans="2:2" x14ac:dyDescent="0.3">
      <c r="B502" s="34"/>
    </row>
    <row r="503" spans="2:2" x14ac:dyDescent="0.3">
      <c r="B503" s="34"/>
    </row>
    <row r="504" spans="2:2" x14ac:dyDescent="0.3">
      <c r="B504" s="34"/>
    </row>
    <row r="505" spans="2:2" x14ac:dyDescent="0.3">
      <c r="B505" s="34"/>
    </row>
    <row r="506" spans="2:2" x14ac:dyDescent="0.3">
      <c r="B506" s="34"/>
    </row>
    <row r="507" spans="2:2" x14ac:dyDescent="0.3">
      <c r="B507" s="34"/>
    </row>
    <row r="508" spans="2:2" x14ac:dyDescent="0.3">
      <c r="B508" s="34"/>
    </row>
    <row r="509" spans="2:2" x14ac:dyDescent="0.3">
      <c r="B509" s="34"/>
    </row>
    <row r="510" spans="2:2" x14ac:dyDescent="0.3">
      <c r="B510" s="34"/>
    </row>
    <row r="511" spans="2:2" x14ac:dyDescent="0.3">
      <c r="B511" s="34"/>
    </row>
    <row r="512" spans="2:2" x14ac:dyDescent="0.3">
      <c r="B512" s="34"/>
    </row>
    <row r="513" spans="2:2" x14ac:dyDescent="0.3">
      <c r="B513" s="34"/>
    </row>
    <row r="514" spans="2:2" x14ac:dyDescent="0.3">
      <c r="B514" s="34"/>
    </row>
    <row r="515" spans="2:2" x14ac:dyDescent="0.3">
      <c r="B515" s="34"/>
    </row>
    <row r="516" spans="2:2" x14ac:dyDescent="0.3">
      <c r="B516" s="34"/>
    </row>
    <row r="517" spans="2:2" x14ac:dyDescent="0.3">
      <c r="B517" s="34"/>
    </row>
    <row r="518" spans="2:2" x14ac:dyDescent="0.3">
      <c r="B518" s="34"/>
    </row>
    <row r="519" spans="2:2" x14ac:dyDescent="0.3">
      <c r="B519" s="34"/>
    </row>
    <row r="520" spans="2:2" x14ac:dyDescent="0.3">
      <c r="B520" s="34"/>
    </row>
    <row r="521" spans="2:2" x14ac:dyDescent="0.3">
      <c r="B521" s="34"/>
    </row>
    <row r="522" spans="2:2" x14ac:dyDescent="0.3">
      <c r="B522" s="34"/>
    </row>
    <row r="523" spans="2:2" x14ac:dyDescent="0.3">
      <c r="B523" s="34"/>
    </row>
    <row r="524" spans="2:2" x14ac:dyDescent="0.3">
      <c r="B524" s="34"/>
    </row>
    <row r="525" spans="2:2" x14ac:dyDescent="0.3">
      <c r="B525" s="34"/>
    </row>
    <row r="526" spans="2:2" x14ac:dyDescent="0.3">
      <c r="B526" s="34"/>
    </row>
    <row r="527" spans="2:2" x14ac:dyDescent="0.3">
      <c r="B527" s="34"/>
    </row>
    <row r="528" spans="2:2" x14ac:dyDescent="0.3">
      <c r="B528" s="34"/>
    </row>
    <row r="529" spans="2:2" x14ac:dyDescent="0.3">
      <c r="B529" s="34"/>
    </row>
    <row r="530" spans="2:2" x14ac:dyDescent="0.3">
      <c r="B530" s="34"/>
    </row>
    <row r="531" spans="2:2" x14ac:dyDescent="0.3">
      <c r="B531" s="34"/>
    </row>
    <row r="532" spans="2:2" x14ac:dyDescent="0.3">
      <c r="B532" s="34"/>
    </row>
    <row r="533" spans="2:2" x14ac:dyDescent="0.3">
      <c r="B533" s="34"/>
    </row>
    <row r="534" spans="2:2" x14ac:dyDescent="0.3">
      <c r="B534" s="34"/>
    </row>
    <row r="535" spans="2:2" x14ac:dyDescent="0.3">
      <c r="B535" s="34"/>
    </row>
    <row r="536" spans="2:2" x14ac:dyDescent="0.3">
      <c r="B536" s="34"/>
    </row>
    <row r="537" spans="2:2" x14ac:dyDescent="0.3">
      <c r="B537" s="34"/>
    </row>
    <row r="538" spans="2:2" x14ac:dyDescent="0.3">
      <c r="B538" s="34"/>
    </row>
    <row r="539" spans="2:2" x14ac:dyDescent="0.3">
      <c r="B539" s="34"/>
    </row>
    <row r="540" spans="2:2" x14ac:dyDescent="0.3">
      <c r="B540" s="34"/>
    </row>
    <row r="541" spans="2:2" x14ac:dyDescent="0.3">
      <c r="B541" s="34"/>
    </row>
    <row r="542" spans="2:2" x14ac:dyDescent="0.3">
      <c r="B542" s="34"/>
    </row>
    <row r="543" spans="2:2" x14ac:dyDescent="0.3">
      <c r="B543" s="34"/>
    </row>
    <row r="544" spans="2:2" x14ac:dyDescent="0.3">
      <c r="B544" s="34"/>
    </row>
    <row r="545" spans="2:2" x14ac:dyDescent="0.3">
      <c r="B545" s="34"/>
    </row>
    <row r="546" spans="2:2" x14ac:dyDescent="0.3">
      <c r="B546" s="34"/>
    </row>
    <row r="547" spans="2:2" x14ac:dyDescent="0.3">
      <c r="B547" s="34"/>
    </row>
    <row r="548" spans="2:2" x14ac:dyDescent="0.3">
      <c r="B548" s="34"/>
    </row>
    <row r="549" spans="2:2" x14ac:dyDescent="0.3">
      <c r="B549" s="34"/>
    </row>
    <row r="550" spans="2:2" x14ac:dyDescent="0.3">
      <c r="B550" s="34"/>
    </row>
    <row r="551" spans="2:2" x14ac:dyDescent="0.3">
      <c r="B551" s="34"/>
    </row>
    <row r="552" spans="2:2" x14ac:dyDescent="0.3">
      <c r="B552" s="34"/>
    </row>
    <row r="553" spans="2:2" x14ac:dyDescent="0.3">
      <c r="B553" s="34"/>
    </row>
    <row r="554" spans="2:2" x14ac:dyDescent="0.3">
      <c r="B554" s="34"/>
    </row>
    <row r="555" spans="2:2" x14ac:dyDescent="0.3">
      <c r="B555" s="34"/>
    </row>
    <row r="556" spans="2:2" x14ac:dyDescent="0.3">
      <c r="B556" s="34"/>
    </row>
    <row r="557" spans="2:2" x14ac:dyDescent="0.3">
      <c r="B557" s="34"/>
    </row>
    <row r="558" spans="2:2" x14ac:dyDescent="0.3">
      <c r="B558" s="34"/>
    </row>
    <row r="559" spans="2:2" x14ac:dyDescent="0.3">
      <c r="B559" s="34"/>
    </row>
    <row r="560" spans="2:2" x14ac:dyDescent="0.3">
      <c r="B560" s="34"/>
    </row>
    <row r="561" spans="2:2" x14ac:dyDescent="0.3">
      <c r="B561" s="34"/>
    </row>
    <row r="562" spans="2:2" x14ac:dyDescent="0.3">
      <c r="B562" s="34"/>
    </row>
    <row r="563" spans="2:2" x14ac:dyDescent="0.3">
      <c r="B563" s="34"/>
    </row>
    <row r="564" spans="2:2" x14ac:dyDescent="0.3">
      <c r="B564" s="34"/>
    </row>
    <row r="565" spans="2:2" x14ac:dyDescent="0.3">
      <c r="B565" s="34"/>
    </row>
    <row r="566" spans="2:2" x14ac:dyDescent="0.3">
      <c r="B566" s="34"/>
    </row>
    <row r="567" spans="2:2" x14ac:dyDescent="0.3">
      <c r="B567" s="34"/>
    </row>
    <row r="568" spans="2:2" x14ac:dyDescent="0.3">
      <c r="B568" s="34"/>
    </row>
    <row r="569" spans="2:2" x14ac:dyDescent="0.3">
      <c r="B569" s="34"/>
    </row>
    <row r="570" spans="2:2" x14ac:dyDescent="0.3">
      <c r="B570" s="34"/>
    </row>
    <row r="571" spans="2:2" x14ac:dyDescent="0.3">
      <c r="B571" s="34"/>
    </row>
    <row r="572" spans="2:2" x14ac:dyDescent="0.3">
      <c r="B572" s="34"/>
    </row>
    <row r="573" spans="2:2" x14ac:dyDescent="0.3">
      <c r="B573" s="34"/>
    </row>
    <row r="574" spans="2:2" x14ac:dyDescent="0.3">
      <c r="B574" s="34"/>
    </row>
    <row r="575" spans="2:2" x14ac:dyDescent="0.3">
      <c r="B575" s="34"/>
    </row>
    <row r="576" spans="2:2" x14ac:dyDescent="0.3">
      <c r="B576" s="34"/>
    </row>
    <row r="577" spans="2:2" x14ac:dyDescent="0.3">
      <c r="B577" s="34"/>
    </row>
    <row r="578" spans="2:2" x14ac:dyDescent="0.3">
      <c r="B578" s="34"/>
    </row>
    <row r="579" spans="2:2" x14ac:dyDescent="0.3">
      <c r="B579" s="34"/>
    </row>
    <row r="580" spans="2:2" x14ac:dyDescent="0.3">
      <c r="B580" s="34"/>
    </row>
    <row r="581" spans="2:2" x14ac:dyDescent="0.3">
      <c r="B581" s="34"/>
    </row>
    <row r="582" spans="2:2" x14ac:dyDescent="0.3">
      <c r="B582" s="34"/>
    </row>
    <row r="583" spans="2:2" x14ac:dyDescent="0.3">
      <c r="B583" s="34"/>
    </row>
    <row r="584" spans="2:2" x14ac:dyDescent="0.3">
      <c r="B584" s="34"/>
    </row>
    <row r="585" spans="2:2" x14ac:dyDescent="0.3">
      <c r="B585" s="34"/>
    </row>
    <row r="586" spans="2:2" x14ac:dyDescent="0.3">
      <c r="B586" s="34"/>
    </row>
    <row r="587" spans="2:2" x14ac:dyDescent="0.3">
      <c r="B587" s="34"/>
    </row>
    <row r="588" spans="2:2" x14ac:dyDescent="0.3">
      <c r="B588" s="34"/>
    </row>
    <row r="589" spans="2:2" x14ac:dyDescent="0.3">
      <c r="B589" s="34"/>
    </row>
    <row r="590" spans="2:2" x14ac:dyDescent="0.3">
      <c r="B590" s="34"/>
    </row>
    <row r="591" spans="2:2" x14ac:dyDescent="0.3">
      <c r="B591" s="34"/>
    </row>
    <row r="592" spans="2:2" x14ac:dyDescent="0.3">
      <c r="B592" s="34"/>
    </row>
    <row r="593" spans="2:2" x14ac:dyDescent="0.3">
      <c r="B593" s="34"/>
    </row>
    <row r="594" spans="2:2" x14ac:dyDescent="0.3">
      <c r="B594" s="34"/>
    </row>
    <row r="595" spans="2:2" x14ac:dyDescent="0.3">
      <c r="B595" s="34"/>
    </row>
    <row r="596" spans="2:2" x14ac:dyDescent="0.3">
      <c r="B596" s="34"/>
    </row>
    <row r="597" spans="2:2" x14ac:dyDescent="0.3">
      <c r="B597" s="34"/>
    </row>
    <row r="598" spans="2:2" x14ac:dyDescent="0.3">
      <c r="B598" s="34"/>
    </row>
    <row r="599" spans="2:2" x14ac:dyDescent="0.3">
      <c r="B599" s="34"/>
    </row>
    <row r="600" spans="2:2" x14ac:dyDescent="0.3">
      <c r="B600" s="34"/>
    </row>
    <row r="601" spans="2:2" x14ac:dyDescent="0.3">
      <c r="B601" s="34"/>
    </row>
    <row r="602" spans="2:2" x14ac:dyDescent="0.3">
      <c r="B602" s="34"/>
    </row>
    <row r="603" spans="2:2" x14ac:dyDescent="0.3">
      <c r="B603" s="34"/>
    </row>
    <row r="604" spans="2:2" x14ac:dyDescent="0.3">
      <c r="B604" s="34"/>
    </row>
    <row r="605" spans="2:2" x14ac:dyDescent="0.3">
      <c r="B605" s="34"/>
    </row>
    <row r="606" spans="2:2" x14ac:dyDescent="0.3">
      <c r="B606" s="34"/>
    </row>
    <row r="607" spans="2:2" x14ac:dyDescent="0.3">
      <c r="B607" s="34"/>
    </row>
    <row r="608" spans="2:2" x14ac:dyDescent="0.3">
      <c r="B608" s="34"/>
    </row>
    <row r="609" spans="2:2" x14ac:dyDescent="0.3">
      <c r="B609" s="34"/>
    </row>
    <row r="610" spans="2:2" x14ac:dyDescent="0.3">
      <c r="B610" s="34"/>
    </row>
    <row r="611" spans="2:2" x14ac:dyDescent="0.3">
      <c r="B611" s="34"/>
    </row>
    <row r="612" spans="2:2" x14ac:dyDescent="0.3">
      <c r="B612" s="34"/>
    </row>
    <row r="613" spans="2:2" x14ac:dyDescent="0.3">
      <c r="B613" s="34"/>
    </row>
    <row r="614" spans="2:2" x14ac:dyDescent="0.3">
      <c r="B614" s="34"/>
    </row>
    <row r="615" spans="2:2" x14ac:dyDescent="0.3">
      <c r="B615" s="34"/>
    </row>
    <row r="616" spans="2:2" x14ac:dyDescent="0.3">
      <c r="B616" s="34"/>
    </row>
    <row r="617" spans="2:2" x14ac:dyDescent="0.3">
      <c r="B617" s="34"/>
    </row>
    <row r="618" spans="2:2" x14ac:dyDescent="0.3">
      <c r="B618" s="34"/>
    </row>
    <row r="619" spans="2:2" x14ac:dyDescent="0.3">
      <c r="B619" s="34"/>
    </row>
    <row r="620" spans="2:2" x14ac:dyDescent="0.3">
      <c r="B620" s="34"/>
    </row>
    <row r="621" spans="2:2" x14ac:dyDescent="0.3">
      <c r="B621" s="34"/>
    </row>
    <row r="622" spans="2:2" x14ac:dyDescent="0.3">
      <c r="B622" s="34"/>
    </row>
    <row r="623" spans="2:2" x14ac:dyDescent="0.3">
      <c r="B623" s="34"/>
    </row>
    <row r="624" spans="2:2" x14ac:dyDescent="0.3">
      <c r="B624" s="34"/>
    </row>
    <row r="625" spans="2:2" x14ac:dyDescent="0.3">
      <c r="B625" s="34"/>
    </row>
    <row r="626" spans="2:2" x14ac:dyDescent="0.3">
      <c r="B626" s="34"/>
    </row>
    <row r="627" spans="2:2" x14ac:dyDescent="0.3">
      <c r="B627" s="34"/>
    </row>
    <row r="628" spans="2:2" x14ac:dyDescent="0.3">
      <c r="B628" s="34"/>
    </row>
    <row r="629" spans="2:2" x14ac:dyDescent="0.3">
      <c r="B629" s="34"/>
    </row>
    <row r="630" spans="2:2" x14ac:dyDescent="0.3">
      <c r="B630" s="34"/>
    </row>
    <row r="631" spans="2:2" x14ac:dyDescent="0.3">
      <c r="B631" s="34"/>
    </row>
    <row r="632" spans="2:2" x14ac:dyDescent="0.3">
      <c r="B632" s="34"/>
    </row>
    <row r="633" spans="2:2" x14ac:dyDescent="0.3">
      <c r="B633" s="34"/>
    </row>
    <row r="634" spans="2:2" x14ac:dyDescent="0.3">
      <c r="B634" s="34"/>
    </row>
    <row r="635" spans="2:2" x14ac:dyDescent="0.3">
      <c r="B635" s="34"/>
    </row>
    <row r="636" spans="2:2" x14ac:dyDescent="0.3">
      <c r="B636" s="34"/>
    </row>
    <row r="637" spans="2:2" x14ac:dyDescent="0.3">
      <c r="B637" s="34"/>
    </row>
    <row r="638" spans="2:2" x14ac:dyDescent="0.3">
      <c r="B638" s="34"/>
    </row>
    <row r="639" spans="2:2" x14ac:dyDescent="0.3">
      <c r="B639" s="34"/>
    </row>
    <row r="640" spans="2:2" x14ac:dyDescent="0.3">
      <c r="B640" s="34"/>
    </row>
    <row r="641" spans="2:2" x14ac:dyDescent="0.3">
      <c r="B641" s="34"/>
    </row>
    <row r="642" spans="2:2" x14ac:dyDescent="0.3">
      <c r="B642" s="34"/>
    </row>
    <row r="643" spans="2:2" x14ac:dyDescent="0.3">
      <c r="B643" s="34"/>
    </row>
    <row r="644" spans="2:2" x14ac:dyDescent="0.3">
      <c r="B644" s="34"/>
    </row>
    <row r="645" spans="2:2" x14ac:dyDescent="0.3">
      <c r="B645" s="34"/>
    </row>
    <row r="646" spans="2:2" x14ac:dyDescent="0.3">
      <c r="B646" s="34"/>
    </row>
    <row r="647" spans="2:2" x14ac:dyDescent="0.3">
      <c r="B647" s="34"/>
    </row>
    <row r="648" spans="2:2" x14ac:dyDescent="0.3">
      <c r="B648" s="34"/>
    </row>
    <row r="649" spans="2:2" x14ac:dyDescent="0.3">
      <c r="B649" s="34"/>
    </row>
    <row r="650" spans="2:2" x14ac:dyDescent="0.3">
      <c r="B650" s="34"/>
    </row>
    <row r="651" spans="2:2" x14ac:dyDescent="0.3">
      <c r="B651" s="34"/>
    </row>
    <row r="652" spans="2:2" x14ac:dyDescent="0.3">
      <c r="B652" s="34"/>
    </row>
    <row r="653" spans="2:2" x14ac:dyDescent="0.3">
      <c r="B653" s="34"/>
    </row>
    <row r="654" spans="2:2" x14ac:dyDescent="0.3">
      <c r="B654" s="34"/>
    </row>
    <row r="655" spans="2:2" x14ac:dyDescent="0.3">
      <c r="B655" s="34"/>
    </row>
    <row r="656" spans="2:2" x14ac:dyDescent="0.3">
      <c r="B656" s="34"/>
    </row>
    <row r="657" spans="2:2" x14ac:dyDescent="0.3">
      <c r="B657" s="34"/>
    </row>
    <row r="658" spans="2:2" x14ac:dyDescent="0.3">
      <c r="B658" s="34"/>
    </row>
    <row r="659" spans="2:2" x14ac:dyDescent="0.3">
      <c r="B659" s="34"/>
    </row>
    <row r="660" spans="2:2" x14ac:dyDescent="0.3">
      <c r="B660" s="34"/>
    </row>
    <row r="661" spans="2:2" x14ac:dyDescent="0.3">
      <c r="B661" s="34"/>
    </row>
    <row r="662" spans="2:2" x14ac:dyDescent="0.3">
      <c r="B662" s="34"/>
    </row>
    <row r="663" spans="2:2" x14ac:dyDescent="0.3">
      <c r="B663" s="34"/>
    </row>
    <row r="664" spans="2:2" x14ac:dyDescent="0.3">
      <c r="B664" s="34"/>
    </row>
    <row r="665" spans="2:2" x14ac:dyDescent="0.3">
      <c r="B665" s="34"/>
    </row>
    <row r="666" spans="2:2" x14ac:dyDescent="0.3">
      <c r="B666" s="34"/>
    </row>
    <row r="667" spans="2:2" x14ac:dyDescent="0.3">
      <c r="B667" s="34"/>
    </row>
    <row r="668" spans="2:2" x14ac:dyDescent="0.3">
      <c r="B668" s="34"/>
    </row>
    <row r="669" spans="2:2" x14ac:dyDescent="0.3">
      <c r="B669" s="34"/>
    </row>
    <row r="670" spans="2:2" x14ac:dyDescent="0.3">
      <c r="B670" s="34"/>
    </row>
    <row r="671" spans="2:2" x14ac:dyDescent="0.3">
      <c r="B671" s="34"/>
    </row>
    <row r="672" spans="2:2" x14ac:dyDescent="0.3">
      <c r="B672" s="34"/>
    </row>
    <row r="673" spans="2:2" x14ac:dyDescent="0.3">
      <c r="B673" s="34"/>
    </row>
    <row r="674" spans="2:2" x14ac:dyDescent="0.3">
      <c r="B674" s="34"/>
    </row>
    <row r="675" spans="2:2" x14ac:dyDescent="0.3">
      <c r="B675" s="34"/>
    </row>
    <row r="676" spans="2:2" x14ac:dyDescent="0.3">
      <c r="B676" s="34"/>
    </row>
    <row r="677" spans="2:2" x14ac:dyDescent="0.3">
      <c r="B677" s="34"/>
    </row>
    <row r="678" spans="2:2" x14ac:dyDescent="0.3">
      <c r="B678" s="34"/>
    </row>
    <row r="679" spans="2:2" x14ac:dyDescent="0.3">
      <c r="B679" s="34"/>
    </row>
    <row r="680" spans="2:2" x14ac:dyDescent="0.3">
      <c r="B680" s="34"/>
    </row>
    <row r="681" spans="2:2" x14ac:dyDescent="0.3">
      <c r="B681" s="34"/>
    </row>
    <row r="682" spans="2:2" x14ac:dyDescent="0.3">
      <c r="B682" s="34"/>
    </row>
    <row r="683" spans="2:2" x14ac:dyDescent="0.3">
      <c r="B683" s="34"/>
    </row>
    <row r="684" spans="2:2" x14ac:dyDescent="0.3">
      <c r="B684" s="34"/>
    </row>
    <row r="685" spans="2:2" x14ac:dyDescent="0.3">
      <c r="B685" s="34"/>
    </row>
    <row r="686" spans="2:2" x14ac:dyDescent="0.3">
      <c r="B686" s="34"/>
    </row>
    <row r="687" spans="2:2" x14ac:dyDescent="0.3">
      <c r="B687" s="34"/>
    </row>
    <row r="688" spans="2:2" x14ac:dyDescent="0.3">
      <c r="B688" s="34"/>
    </row>
    <row r="689" spans="2:2" x14ac:dyDescent="0.3">
      <c r="B689" s="34"/>
    </row>
    <row r="690" spans="2:2" x14ac:dyDescent="0.3">
      <c r="B690" s="34"/>
    </row>
    <row r="691" spans="2:2" x14ac:dyDescent="0.3">
      <c r="B691" s="34"/>
    </row>
    <row r="692" spans="2:2" x14ac:dyDescent="0.3">
      <c r="B692" s="34"/>
    </row>
    <row r="693" spans="2:2" x14ac:dyDescent="0.3">
      <c r="B693" s="34"/>
    </row>
    <row r="694" spans="2:2" x14ac:dyDescent="0.3">
      <c r="B694" s="34"/>
    </row>
    <row r="695" spans="2:2" x14ac:dyDescent="0.3">
      <c r="B695" s="34"/>
    </row>
    <row r="696" spans="2:2" x14ac:dyDescent="0.3">
      <c r="B696" s="34"/>
    </row>
    <row r="697" spans="2:2" x14ac:dyDescent="0.3">
      <c r="B697" s="34"/>
    </row>
    <row r="698" spans="2:2" x14ac:dyDescent="0.3">
      <c r="B698" s="34"/>
    </row>
    <row r="699" spans="2:2" x14ac:dyDescent="0.3">
      <c r="B699" s="34"/>
    </row>
    <row r="700" spans="2:2" x14ac:dyDescent="0.3">
      <c r="B700" s="34"/>
    </row>
    <row r="701" spans="2:2" x14ac:dyDescent="0.3">
      <c r="B701" s="34"/>
    </row>
    <row r="702" spans="2:2" x14ac:dyDescent="0.3">
      <c r="B702" s="34"/>
    </row>
    <row r="703" spans="2:2" x14ac:dyDescent="0.3">
      <c r="B703" s="34"/>
    </row>
    <row r="704" spans="2:2" x14ac:dyDescent="0.3">
      <c r="B704" s="34"/>
    </row>
    <row r="705" spans="2:2" x14ac:dyDescent="0.3">
      <c r="B705" s="34"/>
    </row>
    <row r="706" spans="2:2" x14ac:dyDescent="0.3">
      <c r="B706" s="34"/>
    </row>
    <row r="707" spans="2:2" x14ac:dyDescent="0.3">
      <c r="B707" s="34"/>
    </row>
    <row r="708" spans="2:2" x14ac:dyDescent="0.3">
      <c r="B708" s="34"/>
    </row>
    <row r="709" spans="2:2" x14ac:dyDescent="0.3">
      <c r="B709" s="34"/>
    </row>
    <row r="710" spans="2:2" x14ac:dyDescent="0.3">
      <c r="B710" s="34"/>
    </row>
    <row r="711" spans="2:2" x14ac:dyDescent="0.3">
      <c r="B711" s="34"/>
    </row>
    <row r="712" spans="2:2" x14ac:dyDescent="0.3">
      <c r="B712" s="34"/>
    </row>
    <row r="713" spans="2:2" x14ac:dyDescent="0.3">
      <c r="B713" s="34"/>
    </row>
    <row r="714" spans="2:2" x14ac:dyDescent="0.3">
      <c r="B714" s="34"/>
    </row>
    <row r="715" spans="2:2" x14ac:dyDescent="0.3">
      <c r="B715" s="34"/>
    </row>
    <row r="716" spans="2:2" x14ac:dyDescent="0.3">
      <c r="B716" s="34"/>
    </row>
    <row r="717" spans="2:2" x14ac:dyDescent="0.3">
      <c r="B717" s="34"/>
    </row>
    <row r="718" spans="2:2" x14ac:dyDescent="0.3">
      <c r="B718" s="34"/>
    </row>
    <row r="719" spans="2:2" x14ac:dyDescent="0.3">
      <c r="B719" s="34"/>
    </row>
    <row r="720" spans="2:2" x14ac:dyDescent="0.3">
      <c r="B720" s="34"/>
    </row>
    <row r="721" spans="2:2" x14ac:dyDescent="0.3">
      <c r="B721" s="34"/>
    </row>
    <row r="722" spans="2:2" x14ac:dyDescent="0.3">
      <c r="B722" s="34"/>
    </row>
    <row r="723" spans="2:2" x14ac:dyDescent="0.3">
      <c r="B723" s="34"/>
    </row>
    <row r="724" spans="2:2" x14ac:dyDescent="0.3">
      <c r="B724" s="34"/>
    </row>
    <row r="725" spans="2:2" x14ac:dyDescent="0.3">
      <c r="B725" s="34"/>
    </row>
    <row r="726" spans="2:2" x14ac:dyDescent="0.3">
      <c r="B726" s="34"/>
    </row>
    <row r="727" spans="2:2" x14ac:dyDescent="0.3">
      <c r="B727" s="34"/>
    </row>
    <row r="728" spans="2:2" x14ac:dyDescent="0.3">
      <c r="B728" s="34"/>
    </row>
    <row r="729" spans="2:2" x14ac:dyDescent="0.3">
      <c r="B729" s="34"/>
    </row>
    <row r="730" spans="2:2" x14ac:dyDescent="0.3">
      <c r="B730" s="34"/>
    </row>
    <row r="731" spans="2:2" x14ac:dyDescent="0.3">
      <c r="B731" s="34"/>
    </row>
    <row r="732" spans="2:2" x14ac:dyDescent="0.3">
      <c r="B732" s="34"/>
    </row>
    <row r="733" spans="2:2" x14ac:dyDescent="0.3">
      <c r="B733" s="34"/>
    </row>
    <row r="734" spans="2:2" x14ac:dyDescent="0.3">
      <c r="B734" s="34"/>
    </row>
    <row r="735" spans="2:2" x14ac:dyDescent="0.3">
      <c r="B735" s="34"/>
    </row>
    <row r="736" spans="2:2" x14ac:dyDescent="0.3">
      <c r="B736" s="34"/>
    </row>
    <row r="737" spans="2:2" x14ac:dyDescent="0.3">
      <c r="B737" s="34"/>
    </row>
    <row r="738" spans="2:2" x14ac:dyDescent="0.3">
      <c r="B738" s="34"/>
    </row>
    <row r="739" spans="2:2" x14ac:dyDescent="0.3">
      <c r="B739" s="34"/>
    </row>
    <row r="740" spans="2:2" x14ac:dyDescent="0.3">
      <c r="B740" s="34"/>
    </row>
    <row r="741" spans="2:2" x14ac:dyDescent="0.3">
      <c r="B741" s="34"/>
    </row>
    <row r="742" spans="2:2" x14ac:dyDescent="0.3">
      <c r="B742" s="34"/>
    </row>
    <row r="743" spans="2:2" x14ac:dyDescent="0.3">
      <c r="B743" s="34"/>
    </row>
    <row r="744" spans="2:2" x14ac:dyDescent="0.3">
      <c r="B744" s="34"/>
    </row>
    <row r="745" spans="2:2" x14ac:dyDescent="0.3">
      <c r="B745" s="34"/>
    </row>
    <row r="746" spans="2:2" x14ac:dyDescent="0.3">
      <c r="B746" s="34"/>
    </row>
    <row r="747" spans="2:2" x14ac:dyDescent="0.3">
      <c r="B747" s="34"/>
    </row>
    <row r="748" spans="2:2" x14ac:dyDescent="0.3">
      <c r="B748" s="34"/>
    </row>
    <row r="749" spans="2:2" x14ac:dyDescent="0.3">
      <c r="B749" s="34"/>
    </row>
    <row r="750" spans="2:2" x14ac:dyDescent="0.3">
      <c r="B750" s="34"/>
    </row>
    <row r="751" spans="2:2" x14ac:dyDescent="0.3">
      <c r="B751" s="34"/>
    </row>
    <row r="752" spans="2:2" x14ac:dyDescent="0.3">
      <c r="B752" s="34"/>
    </row>
    <row r="753" spans="2:2" x14ac:dyDescent="0.3">
      <c r="B753" s="34"/>
    </row>
    <row r="754" spans="2:2" x14ac:dyDescent="0.3">
      <c r="B754" s="34"/>
    </row>
    <row r="755" spans="2:2" x14ac:dyDescent="0.3">
      <c r="B755" s="34"/>
    </row>
    <row r="756" spans="2:2" x14ac:dyDescent="0.3">
      <c r="B756" s="34"/>
    </row>
    <row r="757" spans="2:2" x14ac:dyDescent="0.3">
      <c r="B757" s="34"/>
    </row>
    <row r="758" spans="2:2" x14ac:dyDescent="0.3">
      <c r="B758" s="34"/>
    </row>
    <row r="759" spans="2:2" x14ac:dyDescent="0.3">
      <c r="B759" s="34"/>
    </row>
    <row r="760" spans="2:2" x14ac:dyDescent="0.3">
      <c r="B760" s="34"/>
    </row>
    <row r="761" spans="2:2" x14ac:dyDescent="0.3">
      <c r="B761" s="34"/>
    </row>
    <row r="762" spans="2:2" x14ac:dyDescent="0.3">
      <c r="B762" s="34"/>
    </row>
    <row r="763" spans="2:2" x14ac:dyDescent="0.3">
      <c r="B763" s="34"/>
    </row>
    <row r="764" spans="2:2" x14ac:dyDescent="0.3">
      <c r="B764" s="34"/>
    </row>
    <row r="765" spans="2:2" x14ac:dyDescent="0.3">
      <c r="B765" s="34"/>
    </row>
    <row r="766" spans="2:2" x14ac:dyDescent="0.3">
      <c r="B766" s="34"/>
    </row>
    <row r="767" spans="2:2" x14ac:dyDescent="0.3">
      <c r="B767" s="34"/>
    </row>
    <row r="768" spans="2:2" x14ac:dyDescent="0.3">
      <c r="B768" s="34"/>
    </row>
    <row r="769" spans="2:2" x14ac:dyDescent="0.3">
      <c r="B769" s="34"/>
    </row>
    <row r="770" spans="2:2" x14ac:dyDescent="0.3">
      <c r="B770" s="34"/>
    </row>
    <row r="771" spans="2:2" x14ac:dyDescent="0.3">
      <c r="B771" s="34"/>
    </row>
    <row r="772" spans="2:2" x14ac:dyDescent="0.3">
      <c r="B772" s="34"/>
    </row>
    <row r="773" spans="2:2" x14ac:dyDescent="0.3">
      <c r="B773" s="34"/>
    </row>
    <row r="774" spans="2:2" x14ac:dyDescent="0.3">
      <c r="B774" s="34"/>
    </row>
    <row r="775" spans="2:2" x14ac:dyDescent="0.3">
      <c r="B775" s="34"/>
    </row>
    <row r="776" spans="2:2" x14ac:dyDescent="0.3">
      <c r="B776" s="34"/>
    </row>
    <row r="777" spans="2:2" x14ac:dyDescent="0.3">
      <c r="B777" s="34"/>
    </row>
    <row r="778" spans="2:2" x14ac:dyDescent="0.3">
      <c r="B778" s="34"/>
    </row>
    <row r="779" spans="2:2" x14ac:dyDescent="0.3">
      <c r="B779" s="34"/>
    </row>
    <row r="780" spans="2:2" x14ac:dyDescent="0.3">
      <c r="B780" s="34"/>
    </row>
    <row r="781" spans="2:2" x14ac:dyDescent="0.3">
      <c r="B781" s="34"/>
    </row>
    <row r="782" spans="2:2" x14ac:dyDescent="0.3">
      <c r="B782" s="34"/>
    </row>
    <row r="783" spans="2:2" x14ac:dyDescent="0.3">
      <c r="B783" s="34"/>
    </row>
    <row r="784" spans="2:2" x14ac:dyDescent="0.3">
      <c r="B784" s="34"/>
    </row>
    <row r="785" spans="2:2" x14ac:dyDescent="0.3">
      <c r="B785" s="34"/>
    </row>
    <row r="786" spans="2:2" x14ac:dyDescent="0.3">
      <c r="B786" s="34"/>
    </row>
    <row r="787" spans="2:2" x14ac:dyDescent="0.3">
      <c r="B787" s="34"/>
    </row>
    <row r="788" spans="2:2" x14ac:dyDescent="0.3">
      <c r="B788" s="34"/>
    </row>
    <row r="789" spans="2:2" x14ac:dyDescent="0.3">
      <c r="B789" s="34"/>
    </row>
    <row r="790" spans="2:2" x14ac:dyDescent="0.3">
      <c r="B790" s="34"/>
    </row>
    <row r="791" spans="2:2" x14ac:dyDescent="0.3">
      <c r="B791" s="34"/>
    </row>
    <row r="792" spans="2:2" x14ac:dyDescent="0.3">
      <c r="B792" s="34"/>
    </row>
    <row r="793" spans="2:2" x14ac:dyDescent="0.3">
      <c r="B793" s="34"/>
    </row>
    <row r="794" spans="2:2" x14ac:dyDescent="0.3">
      <c r="B794" s="34"/>
    </row>
    <row r="795" spans="2:2" x14ac:dyDescent="0.3">
      <c r="B795" s="34"/>
    </row>
    <row r="796" spans="2:2" x14ac:dyDescent="0.3">
      <c r="B796" s="34"/>
    </row>
    <row r="797" spans="2:2" x14ac:dyDescent="0.3">
      <c r="B797" s="34"/>
    </row>
    <row r="798" spans="2:2" x14ac:dyDescent="0.3">
      <c r="B798" s="34"/>
    </row>
    <row r="799" spans="2:2" x14ac:dyDescent="0.3">
      <c r="B799" s="34"/>
    </row>
    <row r="800" spans="2:2" x14ac:dyDescent="0.3">
      <c r="B800" s="34"/>
    </row>
    <row r="801" spans="2:2" x14ac:dyDescent="0.3">
      <c r="B801" s="34"/>
    </row>
    <row r="802" spans="2:2" x14ac:dyDescent="0.3">
      <c r="B802" s="34"/>
    </row>
    <row r="803" spans="2:2" x14ac:dyDescent="0.3">
      <c r="B803" s="34"/>
    </row>
    <row r="804" spans="2:2" x14ac:dyDescent="0.3">
      <c r="B804" s="34"/>
    </row>
    <row r="805" spans="2:2" x14ac:dyDescent="0.3">
      <c r="B805" s="34"/>
    </row>
    <row r="806" spans="2:2" x14ac:dyDescent="0.3">
      <c r="B806" s="34"/>
    </row>
    <row r="807" spans="2:2" x14ac:dyDescent="0.3">
      <c r="B807" s="34"/>
    </row>
    <row r="808" spans="2:2" x14ac:dyDescent="0.3">
      <c r="B808" s="34"/>
    </row>
    <row r="809" spans="2:2" x14ac:dyDescent="0.3">
      <c r="B809" s="34"/>
    </row>
    <row r="810" spans="2:2" x14ac:dyDescent="0.3">
      <c r="B810" s="34"/>
    </row>
    <row r="811" spans="2:2" x14ac:dyDescent="0.3">
      <c r="B811" s="34"/>
    </row>
    <row r="812" spans="2:2" x14ac:dyDescent="0.3">
      <c r="B812" s="34"/>
    </row>
    <row r="813" spans="2:2" x14ac:dyDescent="0.3">
      <c r="B813" s="34"/>
    </row>
    <row r="814" spans="2:2" x14ac:dyDescent="0.3">
      <c r="B814" s="34"/>
    </row>
    <row r="815" spans="2:2" x14ac:dyDescent="0.3">
      <c r="B815" s="34"/>
    </row>
    <row r="816" spans="2:2" x14ac:dyDescent="0.3">
      <c r="B816" s="34"/>
    </row>
    <row r="817" spans="2:2" x14ac:dyDescent="0.3">
      <c r="B817" s="34"/>
    </row>
    <row r="818" spans="2:2" x14ac:dyDescent="0.3">
      <c r="B818" s="34"/>
    </row>
    <row r="819" spans="2:2" x14ac:dyDescent="0.3">
      <c r="B819" s="34"/>
    </row>
    <row r="820" spans="2:2" x14ac:dyDescent="0.3">
      <c r="B820" s="34"/>
    </row>
    <row r="821" spans="2:2" x14ac:dyDescent="0.3">
      <c r="B821" s="34"/>
    </row>
    <row r="822" spans="2:2" x14ac:dyDescent="0.3">
      <c r="B822" s="34"/>
    </row>
    <row r="823" spans="2:2" x14ac:dyDescent="0.3">
      <c r="B823" s="34"/>
    </row>
    <row r="824" spans="2:2" x14ac:dyDescent="0.3">
      <c r="B824" s="34"/>
    </row>
    <row r="825" spans="2:2" x14ac:dyDescent="0.3">
      <c r="B825" s="34"/>
    </row>
    <row r="826" spans="2:2" x14ac:dyDescent="0.3">
      <c r="B826" s="34"/>
    </row>
    <row r="827" spans="2:2" x14ac:dyDescent="0.3">
      <c r="B827" s="34"/>
    </row>
    <row r="828" spans="2:2" x14ac:dyDescent="0.3">
      <c r="B828" s="34"/>
    </row>
    <row r="829" spans="2:2" x14ac:dyDescent="0.3">
      <c r="B829" s="34"/>
    </row>
    <row r="830" spans="2:2" x14ac:dyDescent="0.3">
      <c r="B830" s="34"/>
    </row>
    <row r="831" spans="2:2" x14ac:dyDescent="0.3">
      <c r="B831" s="34"/>
    </row>
    <row r="832" spans="2:2" x14ac:dyDescent="0.3">
      <c r="B832" s="34"/>
    </row>
    <row r="833" spans="2:2" x14ac:dyDescent="0.3">
      <c r="B833" s="34"/>
    </row>
    <row r="834" spans="2:2" x14ac:dyDescent="0.3">
      <c r="B834" s="34"/>
    </row>
    <row r="835" spans="2:2" x14ac:dyDescent="0.3">
      <c r="B835" s="34"/>
    </row>
    <row r="836" spans="2:2" x14ac:dyDescent="0.3">
      <c r="B836" s="34"/>
    </row>
    <row r="837" spans="2:2" x14ac:dyDescent="0.3">
      <c r="B837" s="34"/>
    </row>
    <row r="838" spans="2:2" x14ac:dyDescent="0.3">
      <c r="B838" s="34"/>
    </row>
    <row r="839" spans="2:2" x14ac:dyDescent="0.3">
      <c r="B839" s="34"/>
    </row>
    <row r="840" spans="2:2" x14ac:dyDescent="0.3">
      <c r="B840" s="34"/>
    </row>
    <row r="841" spans="2:2" x14ac:dyDescent="0.3">
      <c r="B841" s="34"/>
    </row>
    <row r="842" spans="2:2" x14ac:dyDescent="0.3">
      <c r="B842" s="34"/>
    </row>
    <row r="843" spans="2:2" x14ac:dyDescent="0.3">
      <c r="B843" s="34"/>
    </row>
    <row r="844" spans="2:2" x14ac:dyDescent="0.3">
      <c r="B844" s="34"/>
    </row>
    <row r="845" spans="2:2" x14ac:dyDescent="0.3">
      <c r="B845" s="34"/>
    </row>
    <row r="846" spans="2:2" x14ac:dyDescent="0.3">
      <c r="B846" s="34"/>
    </row>
    <row r="847" spans="2:2" x14ac:dyDescent="0.3">
      <c r="B847" s="34"/>
    </row>
    <row r="848" spans="2:2" x14ac:dyDescent="0.3">
      <c r="B848" s="34"/>
    </row>
    <row r="849" spans="2:2" x14ac:dyDescent="0.3">
      <c r="B849" s="34"/>
    </row>
    <row r="850" spans="2:2" x14ac:dyDescent="0.3">
      <c r="B850" s="34"/>
    </row>
    <row r="851" spans="2:2" x14ac:dyDescent="0.3">
      <c r="B851" s="34"/>
    </row>
    <row r="852" spans="2:2" x14ac:dyDescent="0.3">
      <c r="B852" s="34"/>
    </row>
    <row r="853" spans="2:2" x14ac:dyDescent="0.3">
      <c r="B853" s="34"/>
    </row>
    <row r="854" spans="2:2" x14ac:dyDescent="0.3">
      <c r="B854" s="34"/>
    </row>
    <row r="855" spans="2:2" x14ac:dyDescent="0.3">
      <c r="B855" s="34"/>
    </row>
    <row r="856" spans="2:2" x14ac:dyDescent="0.3">
      <c r="B856" s="34"/>
    </row>
    <row r="857" spans="2:2" x14ac:dyDescent="0.3">
      <c r="B857" s="34"/>
    </row>
    <row r="858" spans="2:2" x14ac:dyDescent="0.3">
      <c r="B858" s="34"/>
    </row>
    <row r="859" spans="2:2" x14ac:dyDescent="0.3">
      <c r="B859" s="34"/>
    </row>
    <row r="860" spans="2:2" x14ac:dyDescent="0.3">
      <c r="B860" s="34"/>
    </row>
    <row r="861" spans="2:2" x14ac:dyDescent="0.3">
      <c r="B861" s="34"/>
    </row>
    <row r="862" spans="2:2" x14ac:dyDescent="0.3">
      <c r="B862" s="34"/>
    </row>
    <row r="863" spans="2:2" x14ac:dyDescent="0.3">
      <c r="B863" s="34"/>
    </row>
    <row r="864" spans="2:2" x14ac:dyDescent="0.3">
      <c r="B864" s="34"/>
    </row>
    <row r="865" spans="2:2" x14ac:dyDescent="0.3">
      <c r="B865" s="34"/>
    </row>
    <row r="866" spans="2:2" x14ac:dyDescent="0.3">
      <c r="B866" s="34"/>
    </row>
    <row r="867" spans="2:2" x14ac:dyDescent="0.3">
      <c r="B867" s="34"/>
    </row>
    <row r="868" spans="2:2" x14ac:dyDescent="0.3">
      <c r="B868" s="34"/>
    </row>
    <row r="869" spans="2:2" x14ac:dyDescent="0.3">
      <c r="B869" s="34"/>
    </row>
    <row r="870" spans="2:2" x14ac:dyDescent="0.3">
      <c r="B870" s="34"/>
    </row>
    <row r="871" spans="2:2" x14ac:dyDescent="0.3">
      <c r="B871" s="34"/>
    </row>
    <row r="872" spans="2:2" x14ac:dyDescent="0.3">
      <c r="B872" s="34"/>
    </row>
    <row r="873" spans="2:2" x14ac:dyDescent="0.3">
      <c r="B873" s="34"/>
    </row>
    <row r="874" spans="2:2" x14ac:dyDescent="0.3">
      <c r="B874" s="34"/>
    </row>
    <row r="875" spans="2:2" x14ac:dyDescent="0.3">
      <c r="B875" s="34"/>
    </row>
    <row r="876" spans="2:2" x14ac:dyDescent="0.3">
      <c r="B876" s="34"/>
    </row>
    <row r="877" spans="2:2" x14ac:dyDescent="0.3">
      <c r="B877" s="34"/>
    </row>
    <row r="878" spans="2:2" x14ac:dyDescent="0.3">
      <c r="B878" s="34"/>
    </row>
    <row r="879" spans="2:2" x14ac:dyDescent="0.3">
      <c r="B879" s="34"/>
    </row>
    <row r="880" spans="2:2" x14ac:dyDescent="0.3">
      <c r="B880" s="34"/>
    </row>
    <row r="881" spans="2:2" x14ac:dyDescent="0.3">
      <c r="B881" s="34"/>
    </row>
    <row r="882" spans="2:2" x14ac:dyDescent="0.3">
      <c r="B882" s="34"/>
    </row>
    <row r="883" spans="2:2" x14ac:dyDescent="0.3">
      <c r="B883" s="34"/>
    </row>
    <row r="884" spans="2:2" x14ac:dyDescent="0.3">
      <c r="B884" s="34"/>
    </row>
    <row r="885" spans="2:2" x14ac:dyDescent="0.3">
      <c r="B885" s="34"/>
    </row>
    <row r="886" spans="2:2" x14ac:dyDescent="0.3">
      <c r="B886" s="34"/>
    </row>
    <row r="887" spans="2:2" x14ac:dyDescent="0.3">
      <c r="B887" s="34"/>
    </row>
    <row r="888" spans="2:2" x14ac:dyDescent="0.3">
      <c r="B888" s="34"/>
    </row>
    <row r="889" spans="2:2" x14ac:dyDescent="0.3">
      <c r="B889" s="34"/>
    </row>
    <row r="890" spans="2:2" x14ac:dyDescent="0.3">
      <c r="B890" s="34"/>
    </row>
    <row r="891" spans="2:2" x14ac:dyDescent="0.3">
      <c r="B891" s="34"/>
    </row>
    <row r="892" spans="2:2" x14ac:dyDescent="0.3">
      <c r="B892" s="34"/>
    </row>
    <row r="893" spans="2:2" x14ac:dyDescent="0.3">
      <c r="B893" s="34"/>
    </row>
    <row r="894" spans="2:2" x14ac:dyDescent="0.3">
      <c r="B894" s="34"/>
    </row>
    <row r="895" spans="2:2" x14ac:dyDescent="0.3">
      <c r="B895" s="34"/>
    </row>
    <row r="896" spans="2:2" x14ac:dyDescent="0.3">
      <c r="B896" s="34"/>
    </row>
    <row r="897" spans="2:2" x14ac:dyDescent="0.3">
      <c r="B897" s="34"/>
    </row>
    <row r="898" spans="2:2" x14ac:dyDescent="0.3">
      <c r="B898" s="34"/>
    </row>
    <row r="899" spans="2:2" x14ac:dyDescent="0.3">
      <c r="B899" s="34"/>
    </row>
    <row r="900" spans="2:2" x14ac:dyDescent="0.3">
      <c r="B900" s="34"/>
    </row>
    <row r="901" spans="2:2" x14ac:dyDescent="0.3">
      <c r="B901" s="34"/>
    </row>
    <row r="902" spans="2:2" x14ac:dyDescent="0.3">
      <c r="B902" s="34"/>
    </row>
    <row r="903" spans="2:2" x14ac:dyDescent="0.3">
      <c r="B903" s="34"/>
    </row>
    <row r="904" spans="2:2" x14ac:dyDescent="0.3">
      <c r="B904" s="34"/>
    </row>
    <row r="905" spans="2:2" x14ac:dyDescent="0.3">
      <c r="B905" s="34"/>
    </row>
    <row r="906" spans="2:2" x14ac:dyDescent="0.3">
      <c r="B906" s="34"/>
    </row>
    <row r="907" spans="2:2" x14ac:dyDescent="0.3">
      <c r="B907" s="34"/>
    </row>
    <row r="908" spans="2:2" x14ac:dyDescent="0.3">
      <c r="B908" s="34"/>
    </row>
    <row r="909" spans="2:2" x14ac:dyDescent="0.3">
      <c r="B909" s="34"/>
    </row>
    <row r="910" spans="2:2" x14ac:dyDescent="0.3">
      <c r="B910" s="34"/>
    </row>
    <row r="911" spans="2:2" x14ac:dyDescent="0.3">
      <c r="B911" s="34"/>
    </row>
    <row r="912" spans="2:2" x14ac:dyDescent="0.3">
      <c r="B912" s="34"/>
    </row>
    <row r="913" spans="2:2" x14ac:dyDescent="0.3">
      <c r="B913" s="34"/>
    </row>
    <row r="914" spans="2:2" x14ac:dyDescent="0.3">
      <c r="B914" s="34"/>
    </row>
    <row r="915" spans="2:2" x14ac:dyDescent="0.3">
      <c r="B915" s="34"/>
    </row>
    <row r="916" spans="2:2" x14ac:dyDescent="0.3">
      <c r="B916" s="34"/>
    </row>
    <row r="917" spans="2:2" x14ac:dyDescent="0.3">
      <c r="B917" s="34"/>
    </row>
    <row r="918" spans="2:2" x14ac:dyDescent="0.3">
      <c r="B918" s="34"/>
    </row>
    <row r="919" spans="2:2" x14ac:dyDescent="0.3">
      <c r="B919" s="34"/>
    </row>
    <row r="920" spans="2:2" x14ac:dyDescent="0.3">
      <c r="B920" s="34"/>
    </row>
    <row r="921" spans="2:2" x14ac:dyDescent="0.3">
      <c r="B921" s="34"/>
    </row>
    <row r="922" spans="2:2" x14ac:dyDescent="0.3">
      <c r="B922" s="34"/>
    </row>
    <row r="923" spans="2:2" x14ac:dyDescent="0.3">
      <c r="B923" s="34"/>
    </row>
    <row r="924" spans="2:2" x14ac:dyDescent="0.3">
      <c r="B924" s="34"/>
    </row>
    <row r="925" spans="2:2" x14ac:dyDescent="0.3">
      <c r="B925" s="34"/>
    </row>
    <row r="926" spans="2:2" x14ac:dyDescent="0.3">
      <c r="B926" s="34"/>
    </row>
    <row r="927" spans="2:2" x14ac:dyDescent="0.3">
      <c r="B927" s="34"/>
    </row>
    <row r="928" spans="2:2" x14ac:dyDescent="0.3">
      <c r="B928" s="34"/>
    </row>
    <row r="929" spans="2:2" x14ac:dyDescent="0.3">
      <c r="B929" s="34"/>
    </row>
    <row r="930" spans="2:2" x14ac:dyDescent="0.3">
      <c r="B930" s="34"/>
    </row>
    <row r="931" spans="2:2" x14ac:dyDescent="0.3">
      <c r="B931" s="34"/>
    </row>
    <row r="932" spans="2:2" x14ac:dyDescent="0.3">
      <c r="B932" s="34"/>
    </row>
    <row r="933" spans="2:2" x14ac:dyDescent="0.3">
      <c r="B933" s="34"/>
    </row>
    <row r="934" spans="2:2" x14ac:dyDescent="0.3">
      <c r="B934" s="34"/>
    </row>
    <row r="935" spans="2:2" x14ac:dyDescent="0.3">
      <c r="B935" s="34"/>
    </row>
    <row r="936" spans="2:2" x14ac:dyDescent="0.3">
      <c r="B936" s="34"/>
    </row>
    <row r="937" spans="2:2" x14ac:dyDescent="0.3">
      <c r="B937" s="34"/>
    </row>
    <row r="938" spans="2:2" x14ac:dyDescent="0.3">
      <c r="B938" s="34"/>
    </row>
    <row r="939" spans="2:2" x14ac:dyDescent="0.3">
      <c r="B939" s="34"/>
    </row>
    <row r="940" spans="2:2" x14ac:dyDescent="0.3">
      <c r="B940" s="34"/>
    </row>
    <row r="941" spans="2:2" x14ac:dyDescent="0.3">
      <c r="B941" s="34"/>
    </row>
    <row r="942" spans="2:2" x14ac:dyDescent="0.3">
      <c r="B942" s="34"/>
    </row>
    <row r="943" spans="2:2" x14ac:dyDescent="0.3">
      <c r="B943" s="34"/>
    </row>
    <row r="944" spans="2:2" x14ac:dyDescent="0.3">
      <c r="B944" s="34"/>
    </row>
    <row r="945" spans="2:2" x14ac:dyDescent="0.3">
      <c r="B945" s="34"/>
    </row>
    <row r="946" spans="2:2" x14ac:dyDescent="0.3">
      <c r="B946" s="34"/>
    </row>
    <row r="947" spans="2:2" x14ac:dyDescent="0.3">
      <c r="B947" s="34"/>
    </row>
    <row r="948" spans="2:2" x14ac:dyDescent="0.3">
      <c r="B948" s="34"/>
    </row>
    <row r="949" spans="2:2" x14ac:dyDescent="0.3">
      <c r="B949" s="34"/>
    </row>
    <row r="950" spans="2:2" x14ac:dyDescent="0.3">
      <c r="B950" s="34"/>
    </row>
    <row r="951" spans="2:2" x14ac:dyDescent="0.3">
      <c r="B951" s="34"/>
    </row>
    <row r="952" spans="2:2" x14ac:dyDescent="0.3">
      <c r="B952" s="34"/>
    </row>
    <row r="953" spans="2:2" x14ac:dyDescent="0.3">
      <c r="B953" s="34"/>
    </row>
    <row r="954" spans="2:2" x14ac:dyDescent="0.3">
      <c r="B954" s="34"/>
    </row>
    <row r="955" spans="2:2" x14ac:dyDescent="0.3">
      <c r="B955" s="34"/>
    </row>
    <row r="956" spans="2:2" x14ac:dyDescent="0.3">
      <c r="B956" s="34"/>
    </row>
    <row r="957" spans="2:2" x14ac:dyDescent="0.3">
      <c r="B957" s="34"/>
    </row>
    <row r="958" spans="2:2" x14ac:dyDescent="0.3">
      <c r="B958" s="34"/>
    </row>
    <row r="959" spans="2:2" x14ac:dyDescent="0.3">
      <c r="B959" s="34"/>
    </row>
    <row r="960" spans="2:2" x14ac:dyDescent="0.3">
      <c r="B960" s="34"/>
    </row>
    <row r="961" spans="2:2" x14ac:dyDescent="0.3">
      <c r="B961" s="34"/>
    </row>
    <row r="962" spans="2:2" x14ac:dyDescent="0.3">
      <c r="B962" s="34"/>
    </row>
    <row r="963" spans="2:2" x14ac:dyDescent="0.3">
      <c r="B963" s="34"/>
    </row>
    <row r="964" spans="2:2" x14ac:dyDescent="0.3">
      <c r="B964" s="34"/>
    </row>
    <row r="965" spans="2:2" x14ac:dyDescent="0.3">
      <c r="B965" s="34"/>
    </row>
    <row r="966" spans="2:2" x14ac:dyDescent="0.3">
      <c r="B966" s="34"/>
    </row>
    <row r="967" spans="2:2" x14ac:dyDescent="0.3">
      <c r="B967" s="34"/>
    </row>
    <row r="968" spans="2:2" x14ac:dyDescent="0.3">
      <c r="B968" s="34"/>
    </row>
    <row r="969" spans="2:2" x14ac:dyDescent="0.3">
      <c r="B969" s="34"/>
    </row>
    <row r="970" spans="2:2" x14ac:dyDescent="0.3">
      <c r="B970" s="34"/>
    </row>
    <row r="971" spans="2:2" x14ac:dyDescent="0.3">
      <c r="B971" s="34"/>
    </row>
    <row r="972" spans="2:2" x14ac:dyDescent="0.3">
      <c r="B972" s="34"/>
    </row>
    <row r="973" spans="2:2" x14ac:dyDescent="0.3">
      <c r="B973" s="34"/>
    </row>
    <row r="974" spans="2:2" x14ac:dyDescent="0.3">
      <c r="B974" s="34"/>
    </row>
    <row r="975" spans="2:2" x14ac:dyDescent="0.3">
      <c r="B975" s="34"/>
    </row>
    <row r="976" spans="2:2" x14ac:dyDescent="0.3">
      <c r="B976" s="34"/>
    </row>
    <row r="977" spans="2:2" x14ac:dyDescent="0.3">
      <c r="B977" s="34"/>
    </row>
    <row r="978" spans="2:2" x14ac:dyDescent="0.3">
      <c r="B978" s="34"/>
    </row>
    <row r="979" spans="2:2" x14ac:dyDescent="0.3">
      <c r="B979" s="34"/>
    </row>
    <row r="980" spans="2:2" x14ac:dyDescent="0.3">
      <c r="B980" s="34"/>
    </row>
    <row r="981" spans="2:2" x14ac:dyDescent="0.3">
      <c r="B981" s="34"/>
    </row>
    <row r="982" spans="2:2" x14ac:dyDescent="0.3">
      <c r="B982" s="34"/>
    </row>
    <row r="983" spans="2:2" x14ac:dyDescent="0.3">
      <c r="B983" s="34"/>
    </row>
    <row r="984" spans="2:2" x14ac:dyDescent="0.3">
      <c r="B984" s="34"/>
    </row>
    <row r="985" spans="2:2" x14ac:dyDescent="0.3">
      <c r="B985" s="34"/>
    </row>
    <row r="986" spans="2:2" x14ac:dyDescent="0.3">
      <c r="B986" s="34"/>
    </row>
    <row r="987" spans="2:2" x14ac:dyDescent="0.3">
      <c r="B987" s="34"/>
    </row>
    <row r="988" spans="2:2" x14ac:dyDescent="0.3">
      <c r="B988" s="34"/>
    </row>
    <row r="989" spans="2:2" x14ac:dyDescent="0.3">
      <c r="B989" s="34"/>
    </row>
    <row r="990" spans="2:2" x14ac:dyDescent="0.3">
      <c r="B990" s="34"/>
    </row>
    <row r="991" spans="2:2" x14ac:dyDescent="0.3">
      <c r="B991" s="34"/>
    </row>
    <row r="992" spans="2:2" x14ac:dyDescent="0.3">
      <c r="B992" s="34"/>
    </row>
    <row r="993" spans="2:2" x14ac:dyDescent="0.3">
      <c r="B993" s="34"/>
    </row>
    <row r="994" spans="2:2" x14ac:dyDescent="0.3">
      <c r="B994" s="34"/>
    </row>
    <row r="995" spans="2:2" x14ac:dyDescent="0.3">
      <c r="B995" s="34"/>
    </row>
    <row r="996" spans="2:2" x14ac:dyDescent="0.3">
      <c r="B996" s="34"/>
    </row>
    <row r="997" spans="2:2" x14ac:dyDescent="0.3">
      <c r="B997" s="34"/>
    </row>
    <row r="998" spans="2:2" x14ac:dyDescent="0.3">
      <c r="B998" s="34"/>
    </row>
    <row r="999" spans="2:2" x14ac:dyDescent="0.3">
      <c r="B999" s="34"/>
    </row>
    <row r="1000" spans="2:2" x14ac:dyDescent="0.3">
      <c r="B1000" s="34"/>
    </row>
    <row r="1001" spans="2:2" x14ac:dyDescent="0.3">
      <c r="B1001" s="34"/>
    </row>
    <row r="1002" spans="2:2" x14ac:dyDescent="0.3">
      <c r="B1002" s="34"/>
    </row>
    <row r="1003" spans="2:2" x14ac:dyDescent="0.3">
      <c r="B1003" s="34"/>
    </row>
    <row r="1004" spans="2:2" x14ac:dyDescent="0.3">
      <c r="B1004" s="34"/>
    </row>
    <row r="1005" spans="2:2" x14ac:dyDescent="0.3">
      <c r="B1005" s="34"/>
    </row>
    <row r="1006" spans="2:2" x14ac:dyDescent="0.3">
      <c r="B1006" s="34"/>
    </row>
    <row r="1007" spans="2:2" x14ac:dyDescent="0.3">
      <c r="B1007" s="34"/>
    </row>
    <row r="1008" spans="2:2" x14ac:dyDescent="0.3">
      <c r="B1008" s="34"/>
    </row>
    <row r="1009" spans="2:2" x14ac:dyDescent="0.3">
      <c r="B1009" s="34"/>
    </row>
    <row r="1010" spans="2:2" x14ac:dyDescent="0.3">
      <c r="B1010" s="34"/>
    </row>
    <row r="1011" spans="2:2" x14ac:dyDescent="0.3">
      <c r="B1011" s="34"/>
    </row>
    <row r="1012" spans="2:2" x14ac:dyDescent="0.3">
      <c r="B1012" s="34"/>
    </row>
    <row r="1013" spans="2:2" x14ac:dyDescent="0.3">
      <c r="B1013" s="34"/>
    </row>
    <row r="1014" spans="2:2" x14ac:dyDescent="0.3">
      <c r="B1014" s="34"/>
    </row>
    <row r="1015" spans="2:2" x14ac:dyDescent="0.3">
      <c r="B1015" s="34"/>
    </row>
    <row r="1016" spans="2:2" x14ac:dyDescent="0.3">
      <c r="B1016" s="34"/>
    </row>
    <row r="1017" spans="2:2" x14ac:dyDescent="0.3">
      <c r="B1017" s="34"/>
    </row>
    <row r="1018" spans="2:2" x14ac:dyDescent="0.3">
      <c r="B1018" s="34"/>
    </row>
    <row r="1019" spans="2:2" x14ac:dyDescent="0.3">
      <c r="B1019" s="34"/>
    </row>
    <row r="1020" spans="2:2" x14ac:dyDescent="0.3">
      <c r="B1020" s="34"/>
    </row>
    <row r="1021" spans="2:2" x14ac:dyDescent="0.3">
      <c r="B1021" s="34"/>
    </row>
    <row r="1022" spans="2:2" x14ac:dyDescent="0.3">
      <c r="B1022" s="34"/>
    </row>
    <row r="1023" spans="2:2" x14ac:dyDescent="0.3">
      <c r="B1023" s="34"/>
    </row>
    <row r="1024" spans="2:2" x14ac:dyDescent="0.3">
      <c r="B1024" s="34"/>
    </row>
    <row r="1025" spans="2:2" x14ac:dyDescent="0.3">
      <c r="B1025" s="34"/>
    </row>
    <row r="1026" spans="2:2" x14ac:dyDescent="0.3">
      <c r="B1026" s="34"/>
    </row>
    <row r="1027" spans="2:2" x14ac:dyDescent="0.3">
      <c r="B1027" s="34"/>
    </row>
    <row r="1028" spans="2:2" x14ac:dyDescent="0.3">
      <c r="B1028" s="34"/>
    </row>
    <row r="1029" spans="2:2" x14ac:dyDescent="0.3">
      <c r="B1029" s="34"/>
    </row>
    <row r="1030" spans="2:2" x14ac:dyDescent="0.3">
      <c r="B1030" s="34"/>
    </row>
    <row r="1031" spans="2:2" x14ac:dyDescent="0.3">
      <c r="B1031" s="34"/>
    </row>
    <row r="1032" spans="2:2" x14ac:dyDescent="0.3">
      <c r="B1032" s="34"/>
    </row>
    <row r="1033" spans="2:2" x14ac:dyDescent="0.3">
      <c r="B1033" s="34"/>
    </row>
    <row r="1034" spans="2:2" x14ac:dyDescent="0.3">
      <c r="B1034" s="34"/>
    </row>
    <row r="1035" spans="2:2" x14ac:dyDescent="0.3">
      <c r="B1035" s="34"/>
    </row>
    <row r="1036" spans="2:2" x14ac:dyDescent="0.3">
      <c r="B1036" s="34"/>
    </row>
    <row r="1037" spans="2:2" x14ac:dyDescent="0.3">
      <c r="B1037" s="34"/>
    </row>
    <row r="1038" spans="2:2" x14ac:dyDescent="0.3">
      <c r="B1038" s="34"/>
    </row>
    <row r="1039" spans="2:2" x14ac:dyDescent="0.3">
      <c r="B1039" s="34"/>
    </row>
    <row r="1040" spans="2:2" x14ac:dyDescent="0.3">
      <c r="B1040" s="34"/>
    </row>
    <row r="1041" spans="2:2" x14ac:dyDescent="0.3">
      <c r="B1041" s="34"/>
    </row>
    <row r="1042" spans="2:2" x14ac:dyDescent="0.3">
      <c r="B1042" s="34"/>
    </row>
    <row r="1043" spans="2:2" x14ac:dyDescent="0.3">
      <c r="B1043" s="34"/>
    </row>
    <row r="1044" spans="2:2" x14ac:dyDescent="0.3">
      <c r="B1044" s="34"/>
    </row>
    <row r="1045" spans="2:2" x14ac:dyDescent="0.3">
      <c r="B1045" s="34"/>
    </row>
    <row r="1046" spans="2:2" x14ac:dyDescent="0.3">
      <c r="B1046" s="34"/>
    </row>
    <row r="1047" spans="2:2" x14ac:dyDescent="0.3">
      <c r="B1047" s="34"/>
    </row>
    <row r="1048" spans="2:2" x14ac:dyDescent="0.3">
      <c r="B1048" s="34"/>
    </row>
    <row r="1049" spans="2:2" x14ac:dyDescent="0.3">
      <c r="B1049" s="34"/>
    </row>
    <row r="1050" spans="2:2" x14ac:dyDescent="0.3">
      <c r="B1050" s="34"/>
    </row>
    <row r="1051" spans="2:2" x14ac:dyDescent="0.3">
      <c r="B1051" s="34"/>
    </row>
    <row r="1052" spans="2:2" x14ac:dyDescent="0.3">
      <c r="B1052" s="34"/>
    </row>
    <row r="1053" spans="2:2" x14ac:dyDescent="0.3">
      <c r="B1053" s="34"/>
    </row>
    <row r="1054" spans="2:2" x14ac:dyDescent="0.3">
      <c r="B1054" s="34"/>
    </row>
    <row r="1055" spans="2:2" x14ac:dyDescent="0.3">
      <c r="B1055" s="34"/>
    </row>
    <row r="1056" spans="2:2" x14ac:dyDescent="0.3">
      <c r="B1056" s="34"/>
    </row>
    <row r="1057" spans="2:2" x14ac:dyDescent="0.3">
      <c r="B1057" s="34"/>
    </row>
    <row r="1058" spans="2:2" x14ac:dyDescent="0.3">
      <c r="B1058" s="34"/>
    </row>
    <row r="1059" spans="2:2" x14ac:dyDescent="0.3">
      <c r="B1059" s="34"/>
    </row>
    <row r="1060" spans="2:2" x14ac:dyDescent="0.3">
      <c r="B1060" s="34"/>
    </row>
    <row r="1061" spans="2:2" x14ac:dyDescent="0.3">
      <c r="B1061" s="34"/>
    </row>
    <row r="1062" spans="2:2" x14ac:dyDescent="0.3">
      <c r="B1062" s="34"/>
    </row>
    <row r="1063" spans="2:2" x14ac:dyDescent="0.3">
      <c r="B1063" s="34"/>
    </row>
    <row r="1064" spans="2:2" x14ac:dyDescent="0.3">
      <c r="B1064" s="34"/>
    </row>
    <row r="1065" spans="2:2" x14ac:dyDescent="0.3">
      <c r="B1065" s="34"/>
    </row>
    <row r="1066" spans="2:2" x14ac:dyDescent="0.3">
      <c r="B1066" s="34"/>
    </row>
    <row r="1067" spans="2:2" x14ac:dyDescent="0.3">
      <c r="B1067" s="34"/>
    </row>
    <row r="1068" spans="2:2" x14ac:dyDescent="0.3">
      <c r="B1068" s="34"/>
    </row>
    <row r="1069" spans="2:2" x14ac:dyDescent="0.3">
      <c r="B1069" s="34"/>
    </row>
    <row r="1070" spans="2:2" x14ac:dyDescent="0.3">
      <c r="B1070" s="34"/>
    </row>
    <row r="1071" spans="2:2" x14ac:dyDescent="0.3">
      <c r="B1071" s="34"/>
    </row>
    <row r="1072" spans="2:2" x14ac:dyDescent="0.3">
      <c r="B1072" s="34"/>
    </row>
    <row r="1073" spans="2:2" x14ac:dyDescent="0.3">
      <c r="B1073" s="34"/>
    </row>
    <row r="1074" spans="2:2" x14ac:dyDescent="0.3">
      <c r="B1074" s="34"/>
    </row>
    <row r="1075" spans="2:2" x14ac:dyDescent="0.3">
      <c r="B1075" s="34"/>
    </row>
    <row r="1076" spans="2:2" x14ac:dyDescent="0.3">
      <c r="B1076" s="34"/>
    </row>
    <row r="1077" spans="2:2" x14ac:dyDescent="0.3">
      <c r="B1077" s="34"/>
    </row>
    <row r="1078" spans="2:2" x14ac:dyDescent="0.3">
      <c r="B1078" s="34"/>
    </row>
    <row r="1079" spans="2:2" x14ac:dyDescent="0.3">
      <c r="B1079" s="34"/>
    </row>
    <row r="1080" spans="2:2" x14ac:dyDescent="0.3">
      <c r="B1080" s="34"/>
    </row>
    <row r="1081" spans="2:2" x14ac:dyDescent="0.3">
      <c r="B1081" s="34"/>
    </row>
    <row r="1082" spans="2:2" x14ac:dyDescent="0.3">
      <c r="B1082" s="34"/>
    </row>
    <row r="1083" spans="2:2" x14ac:dyDescent="0.3">
      <c r="B1083" s="34"/>
    </row>
    <row r="1084" spans="2:2" x14ac:dyDescent="0.3">
      <c r="B1084" s="34"/>
    </row>
    <row r="1085" spans="2:2" x14ac:dyDescent="0.3">
      <c r="B1085" s="34"/>
    </row>
    <row r="1086" spans="2:2" x14ac:dyDescent="0.3">
      <c r="B1086" s="34"/>
    </row>
    <row r="1087" spans="2:2" x14ac:dyDescent="0.3">
      <c r="B1087" s="34"/>
    </row>
    <row r="1088" spans="2:2" x14ac:dyDescent="0.3">
      <c r="B1088" s="34"/>
    </row>
    <row r="1089" spans="2:2" x14ac:dyDescent="0.3">
      <c r="B1089" s="34"/>
    </row>
    <row r="1090" spans="2:2" x14ac:dyDescent="0.3">
      <c r="B1090" s="34"/>
    </row>
    <row r="1091" spans="2:2" x14ac:dyDescent="0.3">
      <c r="B1091" s="34"/>
    </row>
    <row r="1092" spans="2:2" x14ac:dyDescent="0.3">
      <c r="B1092" s="34"/>
    </row>
    <row r="1093" spans="2:2" x14ac:dyDescent="0.3">
      <c r="B1093" s="34"/>
    </row>
    <row r="1094" spans="2:2" x14ac:dyDescent="0.3">
      <c r="B1094" s="34"/>
    </row>
    <row r="1095" spans="2:2" x14ac:dyDescent="0.3">
      <c r="B1095" s="34"/>
    </row>
    <row r="1096" spans="2:2" x14ac:dyDescent="0.3">
      <c r="B1096" s="34"/>
    </row>
    <row r="1097" spans="2:2" x14ac:dyDescent="0.3">
      <c r="B1097" s="34"/>
    </row>
    <row r="1098" spans="2:2" x14ac:dyDescent="0.3">
      <c r="B1098" s="34"/>
    </row>
    <row r="1099" spans="2:2" x14ac:dyDescent="0.3">
      <c r="B1099" s="34"/>
    </row>
    <row r="1100" spans="2:2" x14ac:dyDescent="0.3">
      <c r="B1100" s="34"/>
    </row>
    <row r="1101" spans="2:2" x14ac:dyDescent="0.3">
      <c r="B1101" s="34"/>
    </row>
    <row r="1102" spans="2:2" x14ac:dyDescent="0.3">
      <c r="B1102" s="34"/>
    </row>
    <row r="1103" spans="2:2" x14ac:dyDescent="0.3">
      <c r="B1103" s="34"/>
    </row>
    <row r="1104" spans="2:2" x14ac:dyDescent="0.3">
      <c r="B1104" s="34"/>
    </row>
    <row r="1105" spans="2:2" x14ac:dyDescent="0.3">
      <c r="B1105" s="34"/>
    </row>
    <row r="1106" spans="2:2" x14ac:dyDescent="0.3">
      <c r="B1106" s="34"/>
    </row>
    <row r="1107" spans="2:2" x14ac:dyDescent="0.3">
      <c r="B1107" s="34"/>
    </row>
    <row r="1108" spans="2:2" x14ac:dyDescent="0.3">
      <c r="B1108" s="34"/>
    </row>
    <row r="1109" spans="2:2" x14ac:dyDescent="0.3">
      <c r="B1109" s="34"/>
    </row>
    <row r="1110" spans="2:2" x14ac:dyDescent="0.3">
      <c r="B1110" s="34"/>
    </row>
    <row r="1111" spans="2:2" x14ac:dyDescent="0.3">
      <c r="B1111" s="34"/>
    </row>
    <row r="1112" spans="2:2" x14ac:dyDescent="0.3">
      <c r="B1112" s="34"/>
    </row>
    <row r="1113" spans="2:2" x14ac:dyDescent="0.3">
      <c r="B1113" s="34"/>
    </row>
    <row r="1114" spans="2:2" x14ac:dyDescent="0.3">
      <c r="B1114" s="34"/>
    </row>
    <row r="1115" spans="2:2" x14ac:dyDescent="0.3">
      <c r="B1115" s="34"/>
    </row>
    <row r="1116" spans="2:2" x14ac:dyDescent="0.3">
      <c r="B1116" s="34"/>
    </row>
    <row r="1117" spans="2:2" x14ac:dyDescent="0.3">
      <c r="B1117" s="34"/>
    </row>
    <row r="1118" spans="2:2" x14ac:dyDescent="0.3">
      <c r="B1118" s="34"/>
    </row>
    <row r="1119" spans="2:2" x14ac:dyDescent="0.3">
      <c r="B1119" s="34"/>
    </row>
    <row r="1120" spans="2:2" x14ac:dyDescent="0.3">
      <c r="B1120" s="34"/>
    </row>
    <row r="1121" spans="2:2" x14ac:dyDescent="0.3">
      <c r="B1121" s="34"/>
    </row>
    <row r="1122" spans="2:2" x14ac:dyDescent="0.3">
      <c r="B1122" s="34"/>
    </row>
    <row r="1123" spans="2:2" x14ac:dyDescent="0.3">
      <c r="B1123" s="34"/>
    </row>
    <row r="1124" spans="2:2" x14ac:dyDescent="0.3">
      <c r="B1124" s="34"/>
    </row>
    <row r="1125" spans="2:2" x14ac:dyDescent="0.3">
      <c r="B1125" s="34"/>
    </row>
    <row r="1126" spans="2:2" x14ac:dyDescent="0.3">
      <c r="B1126" s="34"/>
    </row>
    <row r="1127" spans="2:2" x14ac:dyDescent="0.3">
      <c r="B1127" s="34"/>
    </row>
    <row r="1128" spans="2:2" x14ac:dyDescent="0.3">
      <c r="B1128" s="34"/>
    </row>
    <row r="1129" spans="2:2" x14ac:dyDescent="0.3">
      <c r="B1129" s="34"/>
    </row>
    <row r="1130" spans="2:2" x14ac:dyDescent="0.3">
      <c r="B1130" s="34"/>
    </row>
    <row r="1131" spans="2:2" x14ac:dyDescent="0.3">
      <c r="B1131" s="34"/>
    </row>
    <row r="1132" spans="2:2" x14ac:dyDescent="0.3">
      <c r="B1132" s="34"/>
    </row>
    <row r="1133" spans="2:2" x14ac:dyDescent="0.3">
      <c r="B1133" s="34"/>
    </row>
    <row r="1134" spans="2:2" x14ac:dyDescent="0.3">
      <c r="B1134" s="34"/>
    </row>
    <row r="1135" spans="2:2" x14ac:dyDescent="0.3">
      <c r="B1135" s="34"/>
    </row>
    <row r="1136" spans="2:2" x14ac:dyDescent="0.3">
      <c r="B1136" s="34"/>
    </row>
    <row r="1137" spans="2:2" x14ac:dyDescent="0.3">
      <c r="B1137" s="34"/>
    </row>
    <row r="1138" spans="2:2" x14ac:dyDescent="0.3">
      <c r="B1138" s="34"/>
    </row>
    <row r="1139" spans="2:2" x14ac:dyDescent="0.3">
      <c r="B1139" s="34"/>
    </row>
    <row r="1140" spans="2:2" x14ac:dyDescent="0.3">
      <c r="B1140" s="34"/>
    </row>
    <row r="1141" spans="2:2" x14ac:dyDescent="0.3">
      <c r="B1141" s="34"/>
    </row>
    <row r="1142" spans="2:2" x14ac:dyDescent="0.3">
      <c r="B1142" s="34"/>
    </row>
    <row r="1143" spans="2:2" x14ac:dyDescent="0.3">
      <c r="B1143" s="34"/>
    </row>
    <row r="1144" spans="2:2" x14ac:dyDescent="0.3">
      <c r="B1144" s="34"/>
    </row>
    <row r="1145" spans="2:2" x14ac:dyDescent="0.3">
      <c r="B1145" s="34"/>
    </row>
    <row r="1146" spans="2:2" x14ac:dyDescent="0.3">
      <c r="B1146" s="34"/>
    </row>
    <row r="1147" spans="2:2" x14ac:dyDescent="0.3">
      <c r="B1147" s="34"/>
    </row>
    <row r="1148" spans="2:2" x14ac:dyDescent="0.3">
      <c r="B1148" s="34"/>
    </row>
    <row r="1149" spans="2:2" x14ac:dyDescent="0.3">
      <c r="B1149" s="34"/>
    </row>
    <row r="1150" spans="2:2" x14ac:dyDescent="0.3">
      <c r="B1150" s="34"/>
    </row>
    <row r="1151" spans="2:2" x14ac:dyDescent="0.3">
      <c r="B1151" s="34"/>
    </row>
    <row r="1152" spans="2:2" x14ac:dyDescent="0.3">
      <c r="B1152" s="34"/>
    </row>
    <row r="1153" spans="2:2" x14ac:dyDescent="0.3">
      <c r="B1153" s="34"/>
    </row>
    <row r="1154" spans="2:2" x14ac:dyDescent="0.3">
      <c r="B1154" s="34"/>
    </row>
    <row r="1155" spans="2:2" x14ac:dyDescent="0.3">
      <c r="B1155" s="34"/>
    </row>
    <row r="1156" spans="2:2" x14ac:dyDescent="0.3">
      <c r="B1156" s="34"/>
    </row>
    <row r="1157" spans="2:2" x14ac:dyDescent="0.3">
      <c r="B1157" s="34"/>
    </row>
    <row r="1158" spans="2:2" x14ac:dyDescent="0.3">
      <c r="B1158" s="34"/>
    </row>
    <row r="1159" spans="2:2" x14ac:dyDescent="0.3">
      <c r="B1159" s="34"/>
    </row>
    <row r="1160" spans="2:2" x14ac:dyDescent="0.3">
      <c r="B1160" s="34"/>
    </row>
    <row r="1161" spans="2:2" x14ac:dyDescent="0.3">
      <c r="B1161" s="34"/>
    </row>
    <row r="1162" spans="2:2" x14ac:dyDescent="0.3">
      <c r="B1162" s="34"/>
    </row>
    <row r="1163" spans="2:2" x14ac:dyDescent="0.3">
      <c r="B1163" s="34"/>
    </row>
    <row r="1164" spans="2:2" x14ac:dyDescent="0.3">
      <c r="B1164" s="34"/>
    </row>
    <row r="1165" spans="2:2" x14ac:dyDescent="0.3">
      <c r="B1165" s="34"/>
    </row>
    <row r="1166" spans="2:2" x14ac:dyDescent="0.3">
      <c r="B1166" s="34"/>
    </row>
    <row r="1167" spans="2:2" x14ac:dyDescent="0.3">
      <c r="B1167" s="34"/>
    </row>
    <row r="1168" spans="2:2" x14ac:dyDescent="0.3">
      <c r="B1168" s="34"/>
    </row>
    <row r="1169" spans="2:2" x14ac:dyDescent="0.3">
      <c r="B1169" s="34"/>
    </row>
    <row r="1170" spans="2:2" x14ac:dyDescent="0.3">
      <c r="B1170" s="34"/>
    </row>
    <row r="1171" spans="2:2" x14ac:dyDescent="0.3">
      <c r="B1171" s="34"/>
    </row>
    <row r="1172" spans="2:2" x14ac:dyDescent="0.3">
      <c r="B1172" s="34"/>
    </row>
    <row r="1173" spans="2:2" x14ac:dyDescent="0.3">
      <c r="B1173" s="34"/>
    </row>
    <row r="1174" spans="2:2" x14ac:dyDescent="0.3">
      <c r="B1174" s="34"/>
    </row>
    <row r="1175" spans="2:2" x14ac:dyDescent="0.3">
      <c r="B1175" s="34"/>
    </row>
    <row r="1176" spans="2:2" x14ac:dyDescent="0.3">
      <c r="B1176" s="34"/>
    </row>
    <row r="1177" spans="2:2" x14ac:dyDescent="0.3">
      <c r="B1177" s="34"/>
    </row>
    <row r="1178" spans="2:2" x14ac:dyDescent="0.3">
      <c r="B1178" s="34"/>
    </row>
    <row r="1179" spans="2:2" x14ac:dyDescent="0.3">
      <c r="B1179" s="34"/>
    </row>
    <row r="1180" spans="2:2" x14ac:dyDescent="0.3">
      <c r="B1180" s="34"/>
    </row>
    <row r="1181" spans="2:2" x14ac:dyDescent="0.3">
      <c r="B1181" s="34"/>
    </row>
    <row r="1182" spans="2:2" x14ac:dyDescent="0.3">
      <c r="B1182" s="34"/>
    </row>
    <row r="1183" spans="2:2" x14ac:dyDescent="0.3">
      <c r="B1183" s="34"/>
    </row>
    <row r="1184" spans="2:2" x14ac:dyDescent="0.3">
      <c r="B1184" s="34"/>
    </row>
    <row r="1185" spans="2:2" x14ac:dyDescent="0.3">
      <c r="B1185" s="34"/>
    </row>
    <row r="1186" spans="2:2" x14ac:dyDescent="0.3">
      <c r="B1186" s="34"/>
    </row>
    <row r="1187" spans="2:2" x14ac:dyDescent="0.3">
      <c r="B1187" s="34"/>
    </row>
    <row r="1188" spans="2:2" x14ac:dyDescent="0.3">
      <c r="B1188" s="34"/>
    </row>
    <row r="1189" spans="2:2" x14ac:dyDescent="0.3">
      <c r="B1189" s="34"/>
    </row>
    <row r="1190" spans="2:2" x14ac:dyDescent="0.3">
      <c r="B1190" s="34"/>
    </row>
    <row r="1191" spans="2:2" x14ac:dyDescent="0.3">
      <c r="B1191" s="34"/>
    </row>
    <row r="1192" spans="2:2" x14ac:dyDescent="0.3">
      <c r="B1192" s="34"/>
    </row>
    <row r="1193" spans="2:2" x14ac:dyDescent="0.3">
      <c r="B1193" s="34"/>
    </row>
    <row r="1194" spans="2:2" x14ac:dyDescent="0.3">
      <c r="B1194" s="34"/>
    </row>
    <row r="1195" spans="2:2" x14ac:dyDescent="0.3">
      <c r="B1195" s="34"/>
    </row>
    <row r="1196" spans="2:2" x14ac:dyDescent="0.3">
      <c r="B1196" s="34"/>
    </row>
    <row r="1197" spans="2:2" x14ac:dyDescent="0.3">
      <c r="B1197" s="34"/>
    </row>
    <row r="1198" spans="2:2" x14ac:dyDescent="0.3">
      <c r="B1198" s="34"/>
    </row>
    <row r="1199" spans="2:2" x14ac:dyDescent="0.3">
      <c r="B1199" s="34"/>
    </row>
    <row r="1200" spans="2:2" x14ac:dyDescent="0.3">
      <c r="B1200" s="34"/>
    </row>
    <row r="1201" spans="2:2" x14ac:dyDescent="0.3">
      <c r="B1201" s="34"/>
    </row>
    <row r="1202" spans="2:2" x14ac:dyDescent="0.3">
      <c r="B1202" s="34"/>
    </row>
    <row r="1203" spans="2:2" x14ac:dyDescent="0.3">
      <c r="B1203" s="34"/>
    </row>
    <row r="1204" spans="2:2" x14ac:dyDescent="0.3">
      <c r="B1204" s="34"/>
    </row>
    <row r="1205" spans="2:2" x14ac:dyDescent="0.3">
      <c r="B1205" s="34"/>
    </row>
    <row r="1206" spans="2:2" x14ac:dyDescent="0.3">
      <c r="B1206" s="34"/>
    </row>
    <row r="1207" spans="2:2" x14ac:dyDescent="0.3">
      <c r="B1207" s="34"/>
    </row>
    <row r="1208" spans="2:2" x14ac:dyDescent="0.3">
      <c r="B1208" s="34"/>
    </row>
    <row r="1209" spans="2:2" x14ac:dyDescent="0.3">
      <c r="B1209" s="34"/>
    </row>
    <row r="1210" spans="2:2" x14ac:dyDescent="0.3">
      <c r="B1210" s="34"/>
    </row>
    <row r="1211" spans="2:2" x14ac:dyDescent="0.3">
      <c r="B1211" s="34"/>
    </row>
    <row r="1212" spans="2:2" x14ac:dyDescent="0.3">
      <c r="B1212" s="34"/>
    </row>
    <row r="1213" spans="2:2" x14ac:dyDescent="0.3">
      <c r="B1213" s="34"/>
    </row>
    <row r="1214" spans="2:2" x14ac:dyDescent="0.3">
      <c r="B1214" s="34"/>
    </row>
    <row r="1215" spans="2:2" x14ac:dyDescent="0.3">
      <c r="B1215" s="34"/>
    </row>
    <row r="1216" spans="2:2" x14ac:dyDescent="0.3">
      <c r="B1216" s="34"/>
    </row>
    <row r="1217" spans="2:2" x14ac:dyDescent="0.3">
      <c r="B1217" s="34"/>
    </row>
    <row r="1218" spans="2:2" x14ac:dyDescent="0.3">
      <c r="B1218" s="34"/>
    </row>
    <row r="1219" spans="2:2" x14ac:dyDescent="0.3">
      <c r="B1219" s="34"/>
    </row>
    <row r="1220" spans="2:2" x14ac:dyDescent="0.3">
      <c r="B1220" s="34"/>
    </row>
    <row r="1221" spans="2:2" x14ac:dyDescent="0.3">
      <c r="B1221" s="34"/>
    </row>
    <row r="1222" spans="2:2" x14ac:dyDescent="0.3">
      <c r="B1222" s="34"/>
    </row>
    <row r="1223" spans="2:2" x14ac:dyDescent="0.3">
      <c r="B1223" s="34"/>
    </row>
    <row r="1224" spans="2:2" x14ac:dyDescent="0.3">
      <c r="B1224" s="34"/>
    </row>
    <row r="1225" spans="2:2" x14ac:dyDescent="0.3">
      <c r="B1225" s="34"/>
    </row>
    <row r="1226" spans="2:2" x14ac:dyDescent="0.3">
      <c r="B1226" s="34"/>
    </row>
    <row r="1227" spans="2:2" x14ac:dyDescent="0.3">
      <c r="B1227" s="34"/>
    </row>
    <row r="1228" spans="2:2" x14ac:dyDescent="0.3">
      <c r="B1228" s="34"/>
    </row>
    <row r="1229" spans="2:2" x14ac:dyDescent="0.3">
      <c r="B1229" s="34"/>
    </row>
    <row r="1230" spans="2:2" x14ac:dyDescent="0.3">
      <c r="B1230" s="34"/>
    </row>
    <row r="1231" spans="2:2" x14ac:dyDescent="0.3">
      <c r="B1231" s="34"/>
    </row>
    <row r="1232" spans="2:2" x14ac:dyDescent="0.3">
      <c r="B1232" s="34"/>
    </row>
    <row r="1233" spans="2:2" x14ac:dyDescent="0.3">
      <c r="B1233" s="34"/>
    </row>
    <row r="1234" spans="2:2" x14ac:dyDescent="0.3">
      <c r="B1234" s="34"/>
    </row>
    <row r="1235" spans="2:2" x14ac:dyDescent="0.3">
      <c r="B1235" s="34"/>
    </row>
    <row r="1236" spans="2:2" x14ac:dyDescent="0.3">
      <c r="B1236" s="34"/>
    </row>
    <row r="1237" spans="2:2" x14ac:dyDescent="0.3">
      <c r="B1237" s="34"/>
    </row>
    <row r="1238" spans="2:2" x14ac:dyDescent="0.3">
      <c r="B1238" s="34"/>
    </row>
    <row r="1239" spans="2:2" x14ac:dyDescent="0.3">
      <c r="B1239" s="34"/>
    </row>
    <row r="1240" spans="2:2" x14ac:dyDescent="0.3">
      <c r="B1240" s="34"/>
    </row>
    <row r="1241" spans="2:2" x14ac:dyDescent="0.3">
      <c r="B1241" s="34"/>
    </row>
    <row r="1242" spans="2:2" x14ac:dyDescent="0.3">
      <c r="B1242" s="34"/>
    </row>
    <row r="1243" spans="2:2" x14ac:dyDescent="0.3">
      <c r="B1243" s="34"/>
    </row>
    <row r="1244" spans="2:2" x14ac:dyDescent="0.3">
      <c r="B1244" s="34"/>
    </row>
    <row r="1245" spans="2:2" x14ac:dyDescent="0.3">
      <c r="B1245" s="34"/>
    </row>
    <row r="1246" spans="2:2" x14ac:dyDescent="0.3">
      <c r="B1246" s="34"/>
    </row>
    <row r="1247" spans="2:2" x14ac:dyDescent="0.3">
      <c r="B1247" s="34"/>
    </row>
    <row r="1248" spans="2:2" x14ac:dyDescent="0.3">
      <c r="B1248" s="34"/>
    </row>
    <row r="1249" spans="2:2" x14ac:dyDescent="0.3">
      <c r="B1249" s="34"/>
    </row>
    <row r="1250" spans="2:2" x14ac:dyDescent="0.3">
      <c r="B1250" s="34"/>
    </row>
    <row r="1251" spans="2:2" x14ac:dyDescent="0.3">
      <c r="B1251" s="34"/>
    </row>
    <row r="1252" spans="2:2" x14ac:dyDescent="0.3">
      <c r="B1252" s="34"/>
    </row>
    <row r="1253" spans="2:2" x14ac:dyDescent="0.3">
      <c r="B1253" s="34"/>
    </row>
    <row r="1254" spans="2:2" x14ac:dyDescent="0.3">
      <c r="B1254" s="34"/>
    </row>
    <row r="1255" spans="2:2" x14ac:dyDescent="0.3">
      <c r="B1255" s="34"/>
    </row>
    <row r="1256" spans="2:2" x14ac:dyDescent="0.3">
      <c r="B1256" s="34"/>
    </row>
    <row r="1257" spans="2:2" x14ac:dyDescent="0.3">
      <c r="B1257" s="34"/>
    </row>
    <row r="1258" spans="2:2" x14ac:dyDescent="0.3">
      <c r="B1258" s="34"/>
    </row>
    <row r="1259" spans="2:2" x14ac:dyDescent="0.3">
      <c r="B1259" s="34"/>
    </row>
    <row r="1260" spans="2:2" x14ac:dyDescent="0.3">
      <c r="B1260" s="34"/>
    </row>
    <row r="1261" spans="2:2" x14ac:dyDescent="0.3">
      <c r="B1261" s="34"/>
    </row>
    <row r="1262" spans="2:2" x14ac:dyDescent="0.3">
      <c r="B1262" s="34"/>
    </row>
    <row r="1263" spans="2:2" x14ac:dyDescent="0.3">
      <c r="B1263" s="34"/>
    </row>
    <row r="1264" spans="2:2" x14ac:dyDescent="0.3">
      <c r="B1264" s="34"/>
    </row>
    <row r="1265" spans="2:2" x14ac:dyDescent="0.3">
      <c r="B1265" s="34"/>
    </row>
    <row r="1266" spans="2:2" x14ac:dyDescent="0.3">
      <c r="B1266" s="34"/>
    </row>
    <row r="1267" spans="2:2" x14ac:dyDescent="0.3">
      <c r="B1267" s="34"/>
    </row>
    <row r="1268" spans="2:2" x14ac:dyDescent="0.3">
      <c r="B1268" s="34"/>
    </row>
    <row r="1269" spans="2:2" x14ac:dyDescent="0.3">
      <c r="B1269" s="34"/>
    </row>
    <row r="1270" spans="2:2" x14ac:dyDescent="0.3">
      <c r="B1270" s="34"/>
    </row>
    <row r="1271" spans="2:2" x14ac:dyDescent="0.3">
      <c r="B1271" s="34"/>
    </row>
    <row r="1272" spans="2:2" x14ac:dyDescent="0.3">
      <c r="B1272" s="34"/>
    </row>
    <row r="1273" spans="2:2" x14ac:dyDescent="0.3">
      <c r="B1273" s="34"/>
    </row>
    <row r="1274" spans="2:2" x14ac:dyDescent="0.3">
      <c r="B1274" s="34"/>
    </row>
    <row r="1275" spans="2:2" x14ac:dyDescent="0.3">
      <c r="B1275" s="34"/>
    </row>
    <row r="1276" spans="2:2" x14ac:dyDescent="0.3">
      <c r="B1276" s="34"/>
    </row>
    <row r="1277" spans="2:2" x14ac:dyDescent="0.3">
      <c r="B1277" s="34"/>
    </row>
    <row r="1278" spans="2:2" x14ac:dyDescent="0.3">
      <c r="B1278" s="34"/>
    </row>
    <row r="1279" spans="2:2" x14ac:dyDescent="0.3">
      <c r="B1279" s="34"/>
    </row>
    <row r="1280" spans="2:2" x14ac:dyDescent="0.3">
      <c r="B1280" s="34"/>
    </row>
    <row r="1281" spans="2:2" x14ac:dyDescent="0.3">
      <c r="B1281" s="34"/>
    </row>
    <row r="1282" spans="2:2" x14ac:dyDescent="0.3">
      <c r="B1282" s="34"/>
    </row>
    <row r="1283" spans="2:2" x14ac:dyDescent="0.3">
      <c r="B1283" s="34"/>
    </row>
    <row r="1284" spans="2:2" x14ac:dyDescent="0.3">
      <c r="B1284" s="34"/>
    </row>
    <row r="1285" spans="2:2" x14ac:dyDescent="0.3">
      <c r="B1285" s="34"/>
    </row>
    <row r="1286" spans="2:2" x14ac:dyDescent="0.3">
      <c r="B1286" s="34"/>
    </row>
    <row r="1287" spans="2:2" x14ac:dyDescent="0.3">
      <c r="B1287" s="34"/>
    </row>
    <row r="1288" spans="2:2" x14ac:dyDescent="0.3">
      <c r="B1288" s="34"/>
    </row>
    <row r="1289" spans="2:2" x14ac:dyDescent="0.3">
      <c r="B1289" s="34"/>
    </row>
    <row r="1290" spans="2:2" x14ac:dyDescent="0.3">
      <c r="B1290" s="34"/>
    </row>
    <row r="1291" spans="2:2" x14ac:dyDescent="0.3">
      <c r="B1291" s="34"/>
    </row>
    <row r="1292" spans="2:2" x14ac:dyDescent="0.3">
      <c r="B1292" s="34"/>
    </row>
    <row r="1293" spans="2:2" x14ac:dyDescent="0.3">
      <c r="B1293" s="34"/>
    </row>
    <row r="1294" spans="2:2" x14ac:dyDescent="0.3">
      <c r="B1294" s="34"/>
    </row>
    <row r="1295" spans="2:2" x14ac:dyDescent="0.3">
      <c r="B1295" s="34"/>
    </row>
    <row r="1296" spans="2:2" x14ac:dyDescent="0.3">
      <c r="B1296" s="34"/>
    </row>
    <row r="1297" spans="2:2" x14ac:dyDescent="0.3">
      <c r="B1297" s="34"/>
    </row>
    <row r="1298" spans="2:2" x14ac:dyDescent="0.3">
      <c r="B1298" s="34"/>
    </row>
    <row r="1299" spans="2:2" x14ac:dyDescent="0.3">
      <c r="B1299" s="34"/>
    </row>
    <row r="1300" spans="2:2" x14ac:dyDescent="0.3">
      <c r="B1300" s="34"/>
    </row>
    <row r="1301" spans="2:2" x14ac:dyDescent="0.3">
      <c r="B1301" s="34"/>
    </row>
    <row r="1302" spans="2:2" x14ac:dyDescent="0.3">
      <c r="B1302" s="34"/>
    </row>
    <row r="1303" spans="2:2" x14ac:dyDescent="0.3">
      <c r="B1303" s="34"/>
    </row>
    <row r="1304" spans="2:2" x14ac:dyDescent="0.3">
      <c r="B1304" s="34"/>
    </row>
    <row r="1305" spans="2:2" x14ac:dyDescent="0.3">
      <c r="B1305" s="34"/>
    </row>
    <row r="1306" spans="2:2" x14ac:dyDescent="0.3">
      <c r="B1306" s="34"/>
    </row>
    <row r="1307" spans="2:2" x14ac:dyDescent="0.3">
      <c r="B1307" s="34"/>
    </row>
    <row r="1308" spans="2:2" x14ac:dyDescent="0.3">
      <c r="B1308" s="34"/>
    </row>
    <row r="1309" spans="2:2" x14ac:dyDescent="0.3">
      <c r="B1309" s="34"/>
    </row>
    <row r="1310" spans="2:2" x14ac:dyDescent="0.3">
      <c r="B1310" s="34"/>
    </row>
    <row r="1311" spans="2:2" x14ac:dyDescent="0.3">
      <c r="B1311" s="34"/>
    </row>
    <row r="1312" spans="2:2" x14ac:dyDescent="0.3">
      <c r="B1312" s="34"/>
    </row>
    <row r="1313" spans="2:2" x14ac:dyDescent="0.3">
      <c r="B1313" s="34"/>
    </row>
    <row r="1314" spans="2:2" x14ac:dyDescent="0.3">
      <c r="B1314" s="34"/>
    </row>
    <row r="1315" spans="2:2" x14ac:dyDescent="0.3">
      <c r="B1315" s="34"/>
    </row>
    <row r="1316" spans="2:2" x14ac:dyDescent="0.3">
      <c r="B1316" s="34"/>
    </row>
    <row r="1317" spans="2:2" x14ac:dyDescent="0.3">
      <c r="B1317" s="34"/>
    </row>
    <row r="1318" spans="2:2" x14ac:dyDescent="0.3">
      <c r="B1318" s="34"/>
    </row>
    <row r="1319" spans="2:2" x14ac:dyDescent="0.3">
      <c r="B1319" s="34"/>
    </row>
    <row r="1320" spans="2:2" x14ac:dyDescent="0.3">
      <c r="B1320" s="34"/>
    </row>
    <row r="1321" spans="2:2" x14ac:dyDescent="0.3">
      <c r="B1321" s="34"/>
    </row>
    <row r="1322" spans="2:2" x14ac:dyDescent="0.3">
      <c r="B1322" s="34"/>
    </row>
    <row r="1323" spans="2:2" x14ac:dyDescent="0.3">
      <c r="B1323" s="34"/>
    </row>
    <row r="1324" spans="2:2" x14ac:dyDescent="0.3">
      <c r="B1324" s="34"/>
    </row>
    <row r="1325" spans="2:2" x14ac:dyDescent="0.3">
      <c r="B1325" s="34"/>
    </row>
    <row r="1326" spans="2:2" x14ac:dyDescent="0.3">
      <c r="B1326" s="34"/>
    </row>
    <row r="1327" spans="2:2" x14ac:dyDescent="0.3">
      <c r="B1327" s="34"/>
    </row>
    <row r="1328" spans="2:2" x14ac:dyDescent="0.3">
      <c r="B1328" s="34"/>
    </row>
    <row r="1329" spans="2:2" x14ac:dyDescent="0.3">
      <c r="B1329" s="34"/>
    </row>
    <row r="1330" spans="2:2" x14ac:dyDescent="0.3">
      <c r="B1330" s="34"/>
    </row>
    <row r="1331" spans="2:2" x14ac:dyDescent="0.3">
      <c r="B1331" s="34"/>
    </row>
    <row r="1332" spans="2:2" x14ac:dyDescent="0.3">
      <c r="B1332" s="34"/>
    </row>
    <row r="1333" spans="2:2" x14ac:dyDescent="0.3">
      <c r="B1333" s="34"/>
    </row>
    <row r="1334" spans="2:2" x14ac:dyDescent="0.3">
      <c r="B1334" s="34"/>
    </row>
    <row r="1335" spans="2:2" x14ac:dyDescent="0.3">
      <c r="B1335" s="34"/>
    </row>
    <row r="1336" spans="2:2" x14ac:dyDescent="0.3">
      <c r="B1336" s="34"/>
    </row>
    <row r="1337" spans="2:2" x14ac:dyDescent="0.3">
      <c r="B1337" s="34"/>
    </row>
    <row r="1338" spans="2:2" x14ac:dyDescent="0.3">
      <c r="B1338" s="34"/>
    </row>
    <row r="1339" spans="2:2" x14ac:dyDescent="0.3">
      <c r="B1339" s="34"/>
    </row>
    <row r="1340" spans="2:2" x14ac:dyDescent="0.3">
      <c r="B1340" s="34"/>
    </row>
    <row r="1341" spans="2:2" x14ac:dyDescent="0.3">
      <c r="B1341" s="34"/>
    </row>
    <row r="1342" spans="2:2" x14ac:dyDescent="0.3">
      <c r="B1342" s="34"/>
    </row>
    <row r="1343" spans="2:2" x14ac:dyDescent="0.3">
      <c r="B1343" s="34"/>
    </row>
    <row r="1344" spans="2:2" x14ac:dyDescent="0.3">
      <c r="B1344" s="34"/>
    </row>
    <row r="1345" spans="2:2" x14ac:dyDescent="0.3">
      <c r="B1345" s="34"/>
    </row>
    <row r="1346" spans="2:2" x14ac:dyDescent="0.3">
      <c r="B1346" s="34"/>
    </row>
    <row r="1347" spans="2:2" x14ac:dyDescent="0.3">
      <c r="B1347" s="34"/>
    </row>
    <row r="1348" spans="2:2" x14ac:dyDescent="0.3">
      <c r="B1348" s="34"/>
    </row>
    <row r="1349" spans="2:2" x14ac:dyDescent="0.3">
      <c r="B1349" s="34"/>
    </row>
    <row r="1350" spans="2:2" x14ac:dyDescent="0.3">
      <c r="B1350" s="34"/>
    </row>
    <row r="1351" spans="2:2" x14ac:dyDescent="0.3">
      <c r="B1351" s="34"/>
    </row>
    <row r="1352" spans="2:2" x14ac:dyDescent="0.3">
      <c r="B1352" s="34"/>
    </row>
    <row r="1353" spans="2:2" x14ac:dyDescent="0.3">
      <c r="B1353" s="34"/>
    </row>
    <row r="1354" spans="2:2" x14ac:dyDescent="0.3">
      <c r="B1354" s="34"/>
    </row>
    <row r="1355" spans="2:2" x14ac:dyDescent="0.3">
      <c r="B1355" s="34"/>
    </row>
    <row r="1356" spans="2:2" x14ac:dyDescent="0.3">
      <c r="B1356" s="34"/>
    </row>
    <row r="1357" spans="2:2" x14ac:dyDescent="0.3">
      <c r="B1357" s="34"/>
    </row>
    <row r="1358" spans="2:2" x14ac:dyDescent="0.3">
      <c r="B1358" s="34"/>
    </row>
    <row r="1359" spans="2:2" x14ac:dyDescent="0.3">
      <c r="B1359" s="34"/>
    </row>
    <row r="1360" spans="2:2" x14ac:dyDescent="0.3">
      <c r="B1360" s="34"/>
    </row>
    <row r="1361" spans="2:2" x14ac:dyDescent="0.3">
      <c r="B1361" s="34"/>
    </row>
    <row r="1362" spans="2:2" x14ac:dyDescent="0.3">
      <c r="B1362" s="34"/>
    </row>
    <row r="1363" spans="2:2" x14ac:dyDescent="0.3">
      <c r="B1363" s="34"/>
    </row>
    <row r="1364" spans="2:2" x14ac:dyDescent="0.3">
      <c r="B1364" s="34"/>
    </row>
    <row r="1365" spans="2:2" x14ac:dyDescent="0.3">
      <c r="B1365" s="34"/>
    </row>
    <row r="1366" spans="2:2" x14ac:dyDescent="0.3">
      <c r="B1366" s="34"/>
    </row>
    <row r="1367" spans="2:2" x14ac:dyDescent="0.3">
      <c r="B1367" s="34"/>
    </row>
    <row r="1368" spans="2:2" x14ac:dyDescent="0.3">
      <c r="B1368" s="34"/>
    </row>
    <row r="1369" spans="2:2" x14ac:dyDescent="0.3">
      <c r="B1369" s="34"/>
    </row>
    <row r="1370" spans="2:2" x14ac:dyDescent="0.3">
      <c r="B1370" s="34"/>
    </row>
    <row r="1371" spans="2:2" x14ac:dyDescent="0.3">
      <c r="B1371" s="34"/>
    </row>
    <row r="1372" spans="2:2" x14ac:dyDescent="0.3">
      <c r="B1372" s="34"/>
    </row>
    <row r="1373" spans="2:2" x14ac:dyDescent="0.3">
      <c r="B1373" s="34"/>
    </row>
    <row r="1374" spans="2:2" x14ac:dyDescent="0.3">
      <c r="B1374" s="34"/>
    </row>
    <row r="1375" spans="2:2" x14ac:dyDescent="0.3">
      <c r="B1375" s="34"/>
    </row>
    <row r="1376" spans="2:2" x14ac:dyDescent="0.3">
      <c r="B1376" s="34"/>
    </row>
    <row r="1377" spans="2:2" x14ac:dyDescent="0.3">
      <c r="B1377" s="34"/>
    </row>
    <row r="1378" spans="2:2" x14ac:dyDescent="0.3">
      <c r="B1378" s="34"/>
    </row>
    <row r="1379" spans="2:2" x14ac:dyDescent="0.3">
      <c r="B1379" s="34"/>
    </row>
    <row r="1380" spans="2:2" x14ac:dyDescent="0.3">
      <c r="B1380" s="34"/>
    </row>
    <row r="1381" spans="2:2" x14ac:dyDescent="0.3">
      <c r="B1381" s="34"/>
    </row>
    <row r="1382" spans="2:2" x14ac:dyDescent="0.3">
      <c r="B1382" s="34"/>
    </row>
    <row r="1383" spans="2:2" x14ac:dyDescent="0.3">
      <c r="B1383" s="34"/>
    </row>
    <row r="1384" spans="2:2" x14ac:dyDescent="0.3">
      <c r="B1384" s="34"/>
    </row>
    <row r="1385" spans="2:2" x14ac:dyDescent="0.3">
      <c r="B1385" s="34"/>
    </row>
    <row r="1386" spans="2:2" x14ac:dyDescent="0.3">
      <c r="B1386" s="34"/>
    </row>
    <row r="1387" spans="2:2" x14ac:dyDescent="0.3">
      <c r="B1387" s="34"/>
    </row>
    <row r="1388" spans="2:2" x14ac:dyDescent="0.3">
      <c r="B1388" s="34"/>
    </row>
    <row r="1389" spans="2:2" x14ac:dyDescent="0.3">
      <c r="B1389" s="34"/>
    </row>
    <row r="1390" spans="2:2" x14ac:dyDescent="0.3">
      <c r="B1390" s="34"/>
    </row>
    <row r="1391" spans="2:2" x14ac:dyDescent="0.3">
      <c r="B1391" s="34"/>
    </row>
    <row r="1392" spans="2:2" x14ac:dyDescent="0.3">
      <c r="B1392" s="34"/>
    </row>
    <row r="1393" spans="2:2" x14ac:dyDescent="0.3">
      <c r="B1393" s="34"/>
    </row>
    <row r="1394" spans="2:2" x14ac:dyDescent="0.3">
      <c r="B1394" s="34"/>
    </row>
    <row r="1395" spans="2:2" x14ac:dyDescent="0.3">
      <c r="B1395" s="34"/>
    </row>
    <row r="1396" spans="2:2" x14ac:dyDescent="0.3">
      <c r="B1396" s="34"/>
    </row>
    <row r="1397" spans="2:2" x14ac:dyDescent="0.3">
      <c r="B1397" s="34"/>
    </row>
    <row r="1398" spans="2:2" x14ac:dyDescent="0.3">
      <c r="B1398" s="34"/>
    </row>
    <row r="1399" spans="2:2" x14ac:dyDescent="0.3">
      <c r="B1399" s="34"/>
    </row>
    <row r="1400" spans="2:2" x14ac:dyDescent="0.3">
      <c r="B1400" s="34"/>
    </row>
    <row r="1401" spans="2:2" x14ac:dyDescent="0.3">
      <c r="B1401" s="34"/>
    </row>
    <row r="1402" spans="2:2" x14ac:dyDescent="0.3">
      <c r="B1402" s="34"/>
    </row>
    <row r="1403" spans="2:2" x14ac:dyDescent="0.3">
      <c r="B1403" s="34"/>
    </row>
    <row r="1404" spans="2:2" x14ac:dyDescent="0.3">
      <c r="B1404" s="34"/>
    </row>
    <row r="1405" spans="2:2" x14ac:dyDescent="0.3">
      <c r="B1405" s="34"/>
    </row>
    <row r="1406" spans="2:2" x14ac:dyDescent="0.3">
      <c r="B1406" s="34"/>
    </row>
    <row r="1407" spans="2:2" x14ac:dyDescent="0.3">
      <c r="B1407" s="34"/>
    </row>
    <row r="1408" spans="2:2" x14ac:dyDescent="0.3">
      <c r="B1408" s="34"/>
    </row>
    <row r="1409" spans="2:2" x14ac:dyDescent="0.3">
      <c r="B1409" s="34"/>
    </row>
    <row r="1410" spans="2:2" x14ac:dyDescent="0.3">
      <c r="B1410" s="34"/>
    </row>
    <row r="1411" spans="2:2" x14ac:dyDescent="0.3">
      <c r="B1411" s="34"/>
    </row>
    <row r="1412" spans="2:2" x14ac:dyDescent="0.3">
      <c r="B1412" s="34"/>
    </row>
    <row r="1413" spans="2:2" x14ac:dyDescent="0.3">
      <c r="B1413" s="34"/>
    </row>
    <row r="1414" spans="2:2" x14ac:dyDescent="0.3">
      <c r="B1414" s="34"/>
    </row>
    <row r="1415" spans="2:2" x14ac:dyDescent="0.3">
      <c r="B1415" s="34"/>
    </row>
    <row r="1416" spans="2:2" x14ac:dyDescent="0.3">
      <c r="B1416" s="34"/>
    </row>
    <row r="1417" spans="2:2" x14ac:dyDescent="0.3">
      <c r="B1417" s="34"/>
    </row>
    <row r="1418" spans="2:2" x14ac:dyDescent="0.3">
      <c r="B1418" s="34"/>
    </row>
    <row r="1419" spans="2:2" x14ac:dyDescent="0.3">
      <c r="B1419" s="34"/>
    </row>
    <row r="1420" spans="2:2" x14ac:dyDescent="0.3">
      <c r="B1420" s="34"/>
    </row>
    <row r="1421" spans="2:2" x14ac:dyDescent="0.3">
      <c r="B1421" s="34"/>
    </row>
    <row r="1422" spans="2:2" x14ac:dyDescent="0.3">
      <c r="B1422" s="34"/>
    </row>
    <row r="1423" spans="2:2" x14ac:dyDescent="0.3">
      <c r="B1423" s="34"/>
    </row>
    <row r="1424" spans="2:2" x14ac:dyDescent="0.3">
      <c r="B1424" s="34"/>
    </row>
    <row r="1425" spans="2:2" x14ac:dyDescent="0.3">
      <c r="B1425" s="34"/>
    </row>
    <row r="1426" spans="2:2" x14ac:dyDescent="0.3">
      <c r="B1426" s="34"/>
    </row>
    <row r="1427" spans="2:2" x14ac:dyDescent="0.3">
      <c r="B1427" s="34"/>
    </row>
    <row r="1428" spans="2:2" x14ac:dyDescent="0.3">
      <c r="B1428" s="34"/>
    </row>
    <row r="1429" spans="2:2" x14ac:dyDescent="0.3">
      <c r="B1429" s="34"/>
    </row>
    <row r="1430" spans="2:2" x14ac:dyDescent="0.3">
      <c r="B1430" s="34"/>
    </row>
    <row r="1431" spans="2:2" x14ac:dyDescent="0.3">
      <c r="B1431" s="34"/>
    </row>
    <row r="1432" spans="2:2" x14ac:dyDescent="0.3">
      <c r="B1432" s="34"/>
    </row>
    <row r="1433" spans="2:2" x14ac:dyDescent="0.3">
      <c r="B1433" s="34"/>
    </row>
    <row r="1434" spans="2:2" x14ac:dyDescent="0.3">
      <c r="B1434" s="34"/>
    </row>
    <row r="1435" spans="2:2" x14ac:dyDescent="0.3">
      <c r="B1435" s="34"/>
    </row>
    <row r="1436" spans="2:2" x14ac:dyDescent="0.3">
      <c r="B1436" s="34"/>
    </row>
    <row r="1437" spans="2:2" x14ac:dyDescent="0.3">
      <c r="B1437" s="34"/>
    </row>
    <row r="1438" spans="2:2" x14ac:dyDescent="0.3">
      <c r="B1438" s="34"/>
    </row>
    <row r="1439" spans="2:2" x14ac:dyDescent="0.3">
      <c r="B1439" s="34"/>
    </row>
    <row r="1440" spans="2:2" x14ac:dyDescent="0.3">
      <c r="B1440" s="34"/>
    </row>
    <row r="1441" spans="2:2" x14ac:dyDescent="0.3">
      <c r="B1441" s="34"/>
    </row>
    <row r="1442" spans="2:2" x14ac:dyDescent="0.3">
      <c r="B1442" s="34"/>
    </row>
    <row r="1443" spans="2:2" x14ac:dyDescent="0.3">
      <c r="B1443" s="34"/>
    </row>
    <row r="1444" spans="2:2" x14ac:dyDescent="0.3">
      <c r="B1444" s="34"/>
    </row>
    <row r="1445" spans="2:2" x14ac:dyDescent="0.3">
      <c r="B1445" s="34"/>
    </row>
    <row r="1446" spans="2:2" x14ac:dyDescent="0.3">
      <c r="B1446" s="34"/>
    </row>
    <row r="1447" spans="2:2" x14ac:dyDescent="0.3">
      <c r="B1447" s="34"/>
    </row>
    <row r="1448" spans="2:2" x14ac:dyDescent="0.3">
      <c r="B1448" s="34"/>
    </row>
    <row r="1449" spans="2:2" x14ac:dyDescent="0.3">
      <c r="B1449" s="34"/>
    </row>
    <row r="1450" spans="2:2" x14ac:dyDescent="0.3">
      <c r="B1450" s="34"/>
    </row>
    <row r="1451" spans="2:2" x14ac:dyDescent="0.3">
      <c r="B1451" s="34"/>
    </row>
    <row r="1452" spans="2:2" x14ac:dyDescent="0.3">
      <c r="B1452" s="34"/>
    </row>
    <row r="1453" spans="2:2" x14ac:dyDescent="0.3">
      <c r="B1453" s="34"/>
    </row>
    <row r="1454" spans="2:2" x14ac:dyDescent="0.3">
      <c r="B1454" s="34"/>
    </row>
    <row r="1455" spans="2:2" x14ac:dyDescent="0.3">
      <c r="B1455" s="34"/>
    </row>
    <row r="1456" spans="2:2" x14ac:dyDescent="0.3">
      <c r="B1456" s="34"/>
    </row>
    <row r="1457" spans="2:2" x14ac:dyDescent="0.3">
      <c r="B1457" s="34"/>
    </row>
    <row r="1458" spans="2:2" x14ac:dyDescent="0.3">
      <c r="B1458" s="34"/>
    </row>
    <row r="1459" spans="2:2" x14ac:dyDescent="0.3">
      <c r="B1459" s="34"/>
    </row>
    <row r="1460" spans="2:2" x14ac:dyDescent="0.3">
      <c r="B1460" s="34"/>
    </row>
    <row r="1461" spans="2:2" x14ac:dyDescent="0.3">
      <c r="B1461" s="34"/>
    </row>
    <row r="1462" spans="2:2" x14ac:dyDescent="0.3">
      <c r="B1462" s="34"/>
    </row>
    <row r="1463" spans="2:2" x14ac:dyDescent="0.3">
      <c r="B1463" s="34"/>
    </row>
    <row r="1464" spans="2:2" x14ac:dyDescent="0.3">
      <c r="B1464" s="34"/>
    </row>
    <row r="1465" spans="2:2" x14ac:dyDescent="0.3">
      <c r="B1465" s="34"/>
    </row>
    <row r="1466" spans="2:2" x14ac:dyDescent="0.3">
      <c r="B1466" s="34"/>
    </row>
    <row r="1467" spans="2:2" x14ac:dyDescent="0.3">
      <c r="B1467" s="34"/>
    </row>
    <row r="1468" spans="2:2" x14ac:dyDescent="0.3">
      <c r="B1468" s="34"/>
    </row>
    <row r="1469" spans="2:2" x14ac:dyDescent="0.3">
      <c r="B1469" s="34"/>
    </row>
    <row r="1470" spans="2:2" x14ac:dyDescent="0.3">
      <c r="B1470" s="34"/>
    </row>
    <row r="1471" spans="2:2" x14ac:dyDescent="0.3">
      <c r="B1471" s="34"/>
    </row>
    <row r="1472" spans="2:2" x14ac:dyDescent="0.3">
      <c r="B1472" s="34"/>
    </row>
    <row r="1473" spans="2:2" x14ac:dyDescent="0.3">
      <c r="B1473" s="34"/>
    </row>
    <row r="1474" spans="2:2" x14ac:dyDescent="0.3">
      <c r="B1474" s="34"/>
    </row>
    <row r="1475" spans="2:2" x14ac:dyDescent="0.3">
      <c r="B1475" s="34"/>
    </row>
    <row r="1476" spans="2:2" x14ac:dyDescent="0.3">
      <c r="B1476" s="34"/>
    </row>
    <row r="1477" spans="2:2" x14ac:dyDescent="0.3">
      <c r="B1477" s="34"/>
    </row>
    <row r="1478" spans="2:2" x14ac:dyDescent="0.3">
      <c r="B1478" s="34"/>
    </row>
    <row r="1479" spans="2:2" x14ac:dyDescent="0.3">
      <c r="B1479" s="34"/>
    </row>
    <row r="1480" spans="2:2" x14ac:dyDescent="0.3">
      <c r="B1480" s="34"/>
    </row>
    <row r="1481" spans="2:2" x14ac:dyDescent="0.3">
      <c r="B1481" s="34"/>
    </row>
    <row r="1482" spans="2:2" x14ac:dyDescent="0.3">
      <c r="B1482" s="34"/>
    </row>
    <row r="1483" spans="2:2" x14ac:dyDescent="0.3">
      <c r="B1483" s="34"/>
    </row>
    <row r="1484" spans="2:2" x14ac:dyDescent="0.3">
      <c r="B1484" s="34"/>
    </row>
    <row r="1485" spans="2:2" x14ac:dyDescent="0.3">
      <c r="B1485" s="34"/>
    </row>
    <row r="1486" spans="2:2" x14ac:dyDescent="0.3">
      <c r="B1486" s="34"/>
    </row>
    <row r="1487" spans="2:2" x14ac:dyDescent="0.3">
      <c r="B1487" s="34"/>
    </row>
    <row r="1488" spans="2:2" x14ac:dyDescent="0.3">
      <c r="B1488" s="34"/>
    </row>
    <row r="1489" spans="2:2" x14ac:dyDescent="0.3">
      <c r="B1489" s="34"/>
    </row>
    <row r="1490" spans="2:2" x14ac:dyDescent="0.3">
      <c r="B1490" s="34"/>
    </row>
    <row r="1491" spans="2:2" x14ac:dyDescent="0.3">
      <c r="B1491" s="34"/>
    </row>
    <row r="1492" spans="2:2" x14ac:dyDescent="0.3">
      <c r="B1492" s="34"/>
    </row>
    <row r="1493" spans="2:2" x14ac:dyDescent="0.3">
      <c r="B1493" s="34"/>
    </row>
    <row r="1494" spans="2:2" x14ac:dyDescent="0.3">
      <c r="B1494" s="34"/>
    </row>
    <row r="1495" spans="2:2" x14ac:dyDescent="0.3">
      <c r="B1495" s="34"/>
    </row>
    <row r="1496" spans="2:2" x14ac:dyDescent="0.3">
      <c r="B1496" s="34"/>
    </row>
    <row r="1497" spans="2:2" x14ac:dyDescent="0.3">
      <c r="B1497" s="34"/>
    </row>
    <row r="1498" spans="2:2" x14ac:dyDescent="0.3">
      <c r="B1498" s="34"/>
    </row>
    <row r="1499" spans="2:2" x14ac:dyDescent="0.3">
      <c r="B1499" s="34"/>
    </row>
    <row r="1500" spans="2:2" x14ac:dyDescent="0.3">
      <c r="B1500" s="34"/>
    </row>
    <row r="1501" spans="2:2" x14ac:dyDescent="0.3">
      <c r="B1501" s="34"/>
    </row>
    <row r="1502" spans="2:2" x14ac:dyDescent="0.3">
      <c r="B1502" s="34"/>
    </row>
    <row r="1503" spans="2:2" x14ac:dyDescent="0.3">
      <c r="B1503" s="34"/>
    </row>
    <row r="1504" spans="2:2" x14ac:dyDescent="0.3">
      <c r="B1504" s="34"/>
    </row>
    <row r="1505" spans="2:2" x14ac:dyDescent="0.3">
      <c r="B1505" s="34"/>
    </row>
    <row r="1506" spans="2:2" x14ac:dyDescent="0.3">
      <c r="B1506" s="34"/>
    </row>
    <row r="1507" spans="2:2" x14ac:dyDescent="0.3">
      <c r="B1507" s="34"/>
    </row>
    <row r="1508" spans="2:2" x14ac:dyDescent="0.3">
      <c r="B1508" s="34"/>
    </row>
    <row r="1509" spans="2:2" x14ac:dyDescent="0.3">
      <c r="B1509" s="34"/>
    </row>
    <row r="1510" spans="2:2" x14ac:dyDescent="0.3">
      <c r="B1510" s="34"/>
    </row>
    <row r="1511" spans="2:2" x14ac:dyDescent="0.3">
      <c r="B1511" s="34"/>
    </row>
    <row r="1512" spans="2:2" x14ac:dyDescent="0.3">
      <c r="B1512" s="34"/>
    </row>
    <row r="1513" spans="2:2" x14ac:dyDescent="0.3">
      <c r="B1513" s="34"/>
    </row>
    <row r="1514" spans="2:2" x14ac:dyDescent="0.3">
      <c r="B1514" s="34"/>
    </row>
    <row r="1515" spans="2:2" x14ac:dyDescent="0.3">
      <c r="B1515" s="34"/>
    </row>
    <row r="1516" spans="2:2" x14ac:dyDescent="0.3">
      <c r="B1516" s="34"/>
    </row>
    <row r="1517" spans="2:2" x14ac:dyDescent="0.3">
      <c r="B1517" s="34"/>
    </row>
    <row r="1518" spans="2:2" x14ac:dyDescent="0.3">
      <c r="B1518" s="34"/>
    </row>
    <row r="1519" spans="2:2" x14ac:dyDescent="0.3">
      <c r="B1519" s="34"/>
    </row>
    <row r="1520" spans="2:2" x14ac:dyDescent="0.3">
      <c r="B1520" s="34"/>
    </row>
    <row r="1521" spans="2:2" x14ac:dyDescent="0.3">
      <c r="B1521" s="34"/>
    </row>
    <row r="1522" spans="2:2" x14ac:dyDescent="0.3">
      <c r="B1522" s="34"/>
    </row>
    <row r="1523" spans="2:2" x14ac:dyDescent="0.3">
      <c r="B1523" s="34"/>
    </row>
    <row r="1524" spans="2:2" x14ac:dyDescent="0.3">
      <c r="B1524" s="34"/>
    </row>
    <row r="1525" spans="2:2" x14ac:dyDescent="0.3">
      <c r="B1525" s="34"/>
    </row>
    <row r="1526" spans="2:2" x14ac:dyDescent="0.3">
      <c r="B1526" s="34"/>
    </row>
    <row r="1527" spans="2:2" x14ac:dyDescent="0.3">
      <c r="B1527" s="34"/>
    </row>
    <row r="1528" spans="2:2" x14ac:dyDescent="0.3">
      <c r="B1528" s="34"/>
    </row>
    <row r="1529" spans="2:2" x14ac:dyDescent="0.3">
      <c r="B1529" s="34"/>
    </row>
    <row r="1530" spans="2:2" x14ac:dyDescent="0.3">
      <c r="B1530" s="34"/>
    </row>
    <row r="1531" spans="2:2" x14ac:dyDescent="0.3">
      <c r="B1531" s="34"/>
    </row>
    <row r="1532" spans="2:2" x14ac:dyDescent="0.3">
      <c r="B1532" s="34"/>
    </row>
    <row r="1533" spans="2:2" x14ac:dyDescent="0.3">
      <c r="B1533" s="34"/>
    </row>
    <row r="1534" spans="2:2" x14ac:dyDescent="0.3">
      <c r="B1534" s="34"/>
    </row>
    <row r="1535" spans="2:2" x14ac:dyDescent="0.3">
      <c r="B1535" s="34"/>
    </row>
    <row r="1536" spans="2:2" x14ac:dyDescent="0.3">
      <c r="B1536" s="34"/>
    </row>
    <row r="1537" spans="2:2" x14ac:dyDescent="0.3">
      <c r="B1537" s="34"/>
    </row>
    <row r="1538" spans="2:2" x14ac:dyDescent="0.3">
      <c r="B1538" s="34"/>
    </row>
    <row r="1539" spans="2:2" x14ac:dyDescent="0.3">
      <c r="B1539" s="34"/>
    </row>
    <row r="1540" spans="2:2" x14ac:dyDescent="0.3">
      <c r="B1540" s="34"/>
    </row>
    <row r="1541" spans="2:2" x14ac:dyDescent="0.3">
      <c r="B1541" s="34"/>
    </row>
    <row r="1542" spans="2:2" x14ac:dyDescent="0.3">
      <c r="B1542" s="34"/>
    </row>
    <row r="1543" spans="2:2" x14ac:dyDescent="0.3">
      <c r="B1543" s="34"/>
    </row>
    <row r="1544" spans="2:2" x14ac:dyDescent="0.3">
      <c r="B1544" s="34"/>
    </row>
    <row r="1545" spans="2:2" x14ac:dyDescent="0.3">
      <c r="B1545" s="34"/>
    </row>
    <row r="1546" spans="2:2" x14ac:dyDescent="0.3">
      <c r="B1546" s="34"/>
    </row>
    <row r="1547" spans="2:2" x14ac:dyDescent="0.3">
      <c r="B1547" s="34"/>
    </row>
    <row r="1548" spans="2:2" x14ac:dyDescent="0.3">
      <c r="B1548" s="34"/>
    </row>
    <row r="1549" spans="2:2" x14ac:dyDescent="0.3">
      <c r="B1549" s="34"/>
    </row>
    <row r="1550" spans="2:2" x14ac:dyDescent="0.3">
      <c r="B1550" s="34"/>
    </row>
    <row r="1551" spans="2:2" x14ac:dyDescent="0.3">
      <c r="B1551" s="34"/>
    </row>
    <row r="1552" spans="2:2" x14ac:dyDescent="0.3">
      <c r="B1552" s="34"/>
    </row>
    <row r="1553" spans="2:2" x14ac:dyDescent="0.3">
      <c r="B1553" s="34"/>
    </row>
    <row r="1554" spans="2:2" x14ac:dyDescent="0.3">
      <c r="B1554" s="34"/>
    </row>
    <row r="1555" spans="2:2" x14ac:dyDescent="0.3">
      <c r="B1555" s="34"/>
    </row>
    <row r="1556" spans="2:2" x14ac:dyDescent="0.3">
      <c r="B1556" s="34"/>
    </row>
    <row r="1557" spans="2:2" x14ac:dyDescent="0.3">
      <c r="B1557" s="34"/>
    </row>
    <row r="1558" spans="2:2" x14ac:dyDescent="0.3">
      <c r="B1558" s="34"/>
    </row>
    <row r="1559" spans="2:2" x14ac:dyDescent="0.3">
      <c r="B1559" s="34"/>
    </row>
    <row r="1560" spans="2:2" x14ac:dyDescent="0.3">
      <c r="B1560" s="34"/>
    </row>
    <row r="1561" spans="2:2" x14ac:dyDescent="0.3">
      <c r="B1561" s="34"/>
    </row>
    <row r="1562" spans="2:2" x14ac:dyDescent="0.3">
      <c r="B1562" s="34"/>
    </row>
    <row r="1563" spans="2:2" x14ac:dyDescent="0.3">
      <c r="B1563" s="34"/>
    </row>
    <row r="1564" spans="2:2" x14ac:dyDescent="0.3">
      <c r="B1564" s="34"/>
    </row>
    <row r="1565" spans="2:2" x14ac:dyDescent="0.3">
      <c r="B1565" s="34"/>
    </row>
    <row r="1566" spans="2:2" x14ac:dyDescent="0.3">
      <c r="B1566" s="34"/>
    </row>
    <row r="1567" spans="2:2" x14ac:dyDescent="0.3">
      <c r="B1567" s="34"/>
    </row>
    <row r="1568" spans="2:2" x14ac:dyDescent="0.3">
      <c r="B1568" s="34"/>
    </row>
    <row r="1569" spans="2:2" x14ac:dyDescent="0.3">
      <c r="B1569" s="34"/>
    </row>
    <row r="1570" spans="2:2" x14ac:dyDescent="0.3">
      <c r="B1570" s="34"/>
    </row>
    <row r="1571" spans="2:2" x14ac:dyDescent="0.3">
      <c r="B1571" s="34"/>
    </row>
    <row r="1572" spans="2:2" x14ac:dyDescent="0.3">
      <c r="B1572" s="34"/>
    </row>
    <row r="1573" spans="2:2" x14ac:dyDescent="0.3">
      <c r="B1573" s="34"/>
    </row>
    <row r="1574" spans="2:2" x14ac:dyDescent="0.3">
      <c r="B1574" s="34"/>
    </row>
    <row r="1575" spans="2:2" x14ac:dyDescent="0.3">
      <c r="B1575" s="34"/>
    </row>
    <row r="1576" spans="2:2" x14ac:dyDescent="0.3">
      <c r="B1576" s="34"/>
    </row>
    <row r="1577" spans="2:2" x14ac:dyDescent="0.3">
      <c r="B1577" s="34"/>
    </row>
    <row r="1578" spans="2:2" x14ac:dyDescent="0.3">
      <c r="B1578" s="34"/>
    </row>
    <row r="1579" spans="2:2" x14ac:dyDescent="0.3">
      <c r="B1579" s="34"/>
    </row>
    <row r="1580" spans="2:2" x14ac:dyDescent="0.3">
      <c r="B1580" s="34"/>
    </row>
    <row r="1581" spans="2:2" x14ac:dyDescent="0.3">
      <c r="B1581" s="34"/>
    </row>
    <row r="1582" spans="2:2" x14ac:dyDescent="0.3">
      <c r="B1582" s="34"/>
    </row>
    <row r="1583" spans="2:2" x14ac:dyDescent="0.3">
      <c r="B1583" s="34"/>
    </row>
    <row r="1584" spans="2:2" x14ac:dyDescent="0.3">
      <c r="B1584" s="34"/>
    </row>
    <row r="1585" spans="2:2" x14ac:dyDescent="0.3">
      <c r="B1585" s="34"/>
    </row>
    <row r="1586" spans="2:2" x14ac:dyDescent="0.3">
      <c r="B1586" s="34"/>
    </row>
    <row r="1587" spans="2:2" x14ac:dyDescent="0.3">
      <c r="B1587" s="34"/>
    </row>
    <row r="1588" spans="2:2" x14ac:dyDescent="0.3">
      <c r="B1588" s="34"/>
    </row>
    <row r="1589" spans="2:2" x14ac:dyDescent="0.3">
      <c r="B1589" s="34"/>
    </row>
    <row r="1590" spans="2:2" x14ac:dyDescent="0.3">
      <c r="B1590" s="34"/>
    </row>
    <row r="1591" spans="2:2" x14ac:dyDescent="0.3">
      <c r="B1591" s="34"/>
    </row>
    <row r="1592" spans="2:2" x14ac:dyDescent="0.3">
      <c r="B1592" s="34"/>
    </row>
    <row r="1593" spans="2:2" x14ac:dyDescent="0.3">
      <c r="B1593" s="34"/>
    </row>
    <row r="1594" spans="2:2" x14ac:dyDescent="0.3">
      <c r="B1594" s="34"/>
    </row>
    <row r="1595" spans="2:2" x14ac:dyDescent="0.3">
      <c r="B1595" s="34"/>
    </row>
    <row r="1596" spans="2:2" x14ac:dyDescent="0.3">
      <c r="B1596" s="34"/>
    </row>
    <row r="1597" spans="2:2" x14ac:dyDescent="0.3">
      <c r="B1597" s="34"/>
    </row>
    <row r="1598" spans="2:2" x14ac:dyDescent="0.3">
      <c r="B1598" s="34"/>
    </row>
    <row r="1599" spans="2:2" x14ac:dyDescent="0.3">
      <c r="B1599" s="34"/>
    </row>
    <row r="1600" spans="2:2" x14ac:dyDescent="0.3">
      <c r="B1600" s="34"/>
    </row>
    <row r="1601" spans="2:2" x14ac:dyDescent="0.3">
      <c r="B1601" s="34"/>
    </row>
    <row r="1602" spans="2:2" x14ac:dyDescent="0.3">
      <c r="B1602" s="34"/>
    </row>
    <row r="1603" spans="2:2" x14ac:dyDescent="0.3">
      <c r="B1603" s="34"/>
    </row>
    <row r="1604" spans="2:2" x14ac:dyDescent="0.3">
      <c r="B1604" s="34"/>
    </row>
    <row r="1605" spans="2:2" x14ac:dyDescent="0.3">
      <c r="B1605" s="34"/>
    </row>
    <row r="1606" spans="2:2" x14ac:dyDescent="0.3">
      <c r="B1606" s="34"/>
    </row>
    <row r="1607" spans="2:2" x14ac:dyDescent="0.3">
      <c r="B1607" s="34"/>
    </row>
    <row r="1608" spans="2:2" x14ac:dyDescent="0.3">
      <c r="B1608" s="34"/>
    </row>
    <row r="1609" spans="2:2" x14ac:dyDescent="0.3">
      <c r="B1609" s="34"/>
    </row>
    <row r="1610" spans="2:2" x14ac:dyDescent="0.3">
      <c r="B1610" s="34"/>
    </row>
    <row r="1611" spans="2:2" x14ac:dyDescent="0.3">
      <c r="B1611" s="34"/>
    </row>
    <row r="1612" spans="2:2" x14ac:dyDescent="0.3">
      <c r="B1612" s="34"/>
    </row>
    <row r="1613" spans="2:2" x14ac:dyDescent="0.3">
      <c r="B1613" s="34"/>
    </row>
    <row r="1614" spans="2:2" x14ac:dyDescent="0.3">
      <c r="B1614" s="34"/>
    </row>
    <row r="1615" spans="2:2" x14ac:dyDescent="0.3">
      <c r="B1615" s="34"/>
    </row>
    <row r="1616" spans="2:2" x14ac:dyDescent="0.3">
      <c r="B1616" s="34"/>
    </row>
    <row r="1617" spans="2:2" x14ac:dyDescent="0.3">
      <c r="B1617" s="34"/>
    </row>
    <row r="1618" spans="2:2" x14ac:dyDescent="0.3">
      <c r="B1618" s="34"/>
    </row>
    <row r="1619" spans="2:2" x14ac:dyDescent="0.3">
      <c r="B1619" s="34"/>
    </row>
    <row r="1620" spans="2:2" x14ac:dyDescent="0.3">
      <c r="B1620" s="34"/>
    </row>
    <row r="1621" spans="2:2" x14ac:dyDescent="0.3">
      <c r="B1621" s="34"/>
    </row>
    <row r="1622" spans="2:2" x14ac:dyDescent="0.3">
      <c r="B1622" s="34"/>
    </row>
    <row r="1623" spans="2:2" x14ac:dyDescent="0.3">
      <c r="B1623" s="34"/>
    </row>
    <row r="1624" spans="2:2" x14ac:dyDescent="0.3">
      <c r="B1624" s="34"/>
    </row>
    <row r="1625" spans="2:2" x14ac:dyDescent="0.3">
      <c r="B1625" s="34"/>
    </row>
    <row r="1626" spans="2:2" x14ac:dyDescent="0.3">
      <c r="B1626" s="34"/>
    </row>
    <row r="1627" spans="2:2" x14ac:dyDescent="0.3">
      <c r="B1627" s="34"/>
    </row>
    <row r="1628" spans="2:2" x14ac:dyDescent="0.3">
      <c r="B1628" s="34"/>
    </row>
    <row r="1629" spans="2:2" x14ac:dyDescent="0.3">
      <c r="B1629" s="34"/>
    </row>
    <row r="1630" spans="2:2" x14ac:dyDescent="0.3">
      <c r="B1630" s="34"/>
    </row>
    <row r="1631" spans="2:2" x14ac:dyDescent="0.3">
      <c r="B1631" s="34"/>
    </row>
    <row r="1632" spans="2:2" x14ac:dyDescent="0.3">
      <c r="B1632" s="34"/>
    </row>
    <row r="1633" spans="2:2" x14ac:dyDescent="0.3">
      <c r="B1633" s="34"/>
    </row>
    <row r="1634" spans="2:2" x14ac:dyDescent="0.3">
      <c r="B1634" s="34"/>
    </row>
    <row r="1635" spans="2:2" x14ac:dyDescent="0.3">
      <c r="B1635" s="34"/>
    </row>
    <row r="1636" spans="2:2" x14ac:dyDescent="0.3">
      <c r="B1636" s="34"/>
    </row>
    <row r="1637" spans="2:2" x14ac:dyDescent="0.3">
      <c r="B1637" s="34"/>
    </row>
    <row r="1638" spans="2:2" x14ac:dyDescent="0.3">
      <c r="B1638" s="34"/>
    </row>
    <row r="1639" spans="2:2" x14ac:dyDescent="0.3">
      <c r="B1639" s="34"/>
    </row>
    <row r="1640" spans="2:2" x14ac:dyDescent="0.3">
      <c r="B1640" s="34"/>
    </row>
    <row r="1641" spans="2:2" x14ac:dyDescent="0.3">
      <c r="B1641" s="34"/>
    </row>
    <row r="1642" spans="2:2" x14ac:dyDescent="0.3">
      <c r="B1642" s="34"/>
    </row>
    <row r="1643" spans="2:2" x14ac:dyDescent="0.3">
      <c r="B1643" s="34"/>
    </row>
    <row r="1644" spans="2:2" x14ac:dyDescent="0.3">
      <c r="B1644" s="34"/>
    </row>
    <row r="1645" spans="2:2" x14ac:dyDescent="0.3">
      <c r="B1645" s="34"/>
    </row>
    <row r="1646" spans="2:2" x14ac:dyDescent="0.3">
      <c r="B1646" s="34"/>
    </row>
    <row r="1647" spans="2:2" x14ac:dyDescent="0.3">
      <c r="B1647" s="34"/>
    </row>
    <row r="1648" spans="2:2" x14ac:dyDescent="0.3">
      <c r="B1648" s="34"/>
    </row>
    <row r="1649" spans="2:2" x14ac:dyDescent="0.3">
      <c r="B1649" s="34"/>
    </row>
    <row r="1650" spans="2:2" x14ac:dyDescent="0.3">
      <c r="B1650" s="34"/>
    </row>
    <row r="1651" spans="2:2" x14ac:dyDescent="0.3">
      <c r="B1651" s="34"/>
    </row>
    <row r="1652" spans="2:2" x14ac:dyDescent="0.3">
      <c r="B1652" s="34"/>
    </row>
    <row r="1653" spans="2:2" x14ac:dyDescent="0.3">
      <c r="B1653" s="34"/>
    </row>
    <row r="1654" spans="2:2" x14ac:dyDescent="0.3">
      <c r="B1654" s="34"/>
    </row>
    <row r="1655" spans="2:2" x14ac:dyDescent="0.3">
      <c r="B1655" s="34"/>
    </row>
    <row r="1656" spans="2:2" x14ac:dyDescent="0.3">
      <c r="B1656" s="34"/>
    </row>
    <row r="1657" spans="2:2" x14ac:dyDescent="0.3">
      <c r="B1657" s="34"/>
    </row>
    <row r="1658" spans="2:2" x14ac:dyDescent="0.3">
      <c r="B1658" s="34"/>
    </row>
    <row r="1659" spans="2:2" x14ac:dyDescent="0.3">
      <c r="B1659" s="34"/>
    </row>
    <row r="1660" spans="2:2" x14ac:dyDescent="0.3">
      <c r="B1660" s="34"/>
    </row>
    <row r="1661" spans="2:2" x14ac:dyDescent="0.3">
      <c r="B1661" s="34"/>
    </row>
    <row r="1662" spans="2:2" x14ac:dyDescent="0.3">
      <c r="B1662" s="34"/>
    </row>
    <row r="1663" spans="2:2" x14ac:dyDescent="0.3">
      <c r="B1663" s="34"/>
    </row>
    <row r="1664" spans="2:2" x14ac:dyDescent="0.3">
      <c r="B1664" s="34"/>
    </row>
    <row r="1665" spans="2:2" x14ac:dyDescent="0.3">
      <c r="B1665" s="34"/>
    </row>
    <row r="1666" spans="2:2" x14ac:dyDescent="0.3">
      <c r="B1666" s="34"/>
    </row>
    <row r="1667" spans="2:2" x14ac:dyDescent="0.3">
      <c r="B1667" s="34"/>
    </row>
    <row r="1668" spans="2:2" x14ac:dyDescent="0.3">
      <c r="B1668" s="34"/>
    </row>
    <row r="1669" spans="2:2" x14ac:dyDescent="0.3">
      <c r="B1669" s="34"/>
    </row>
    <row r="1670" spans="2:2" x14ac:dyDescent="0.3">
      <c r="B1670" s="34"/>
    </row>
    <row r="1671" spans="2:2" x14ac:dyDescent="0.3">
      <c r="B1671" s="34"/>
    </row>
    <row r="1672" spans="2:2" x14ac:dyDescent="0.3">
      <c r="B1672" s="34"/>
    </row>
    <row r="1673" spans="2:2" x14ac:dyDescent="0.3">
      <c r="B1673" s="34"/>
    </row>
    <row r="1674" spans="2:2" x14ac:dyDescent="0.3">
      <c r="B1674" s="34"/>
    </row>
    <row r="1675" spans="2:2" x14ac:dyDescent="0.3">
      <c r="B1675" s="34"/>
    </row>
    <row r="1676" spans="2:2" x14ac:dyDescent="0.3">
      <c r="B1676" s="34"/>
    </row>
    <row r="1677" spans="2:2" x14ac:dyDescent="0.3">
      <c r="B1677" s="34"/>
    </row>
    <row r="1678" spans="2:2" x14ac:dyDescent="0.3">
      <c r="B1678" s="34"/>
    </row>
    <row r="1679" spans="2:2" x14ac:dyDescent="0.3">
      <c r="B1679" s="34"/>
    </row>
    <row r="1680" spans="2:2" x14ac:dyDescent="0.3">
      <c r="B1680" s="34"/>
    </row>
    <row r="1681" spans="2:2" x14ac:dyDescent="0.3">
      <c r="B1681" s="34"/>
    </row>
    <row r="1682" spans="2:2" x14ac:dyDescent="0.3">
      <c r="B1682" s="34"/>
    </row>
    <row r="1683" spans="2:2" x14ac:dyDescent="0.3">
      <c r="B1683" s="34"/>
    </row>
    <row r="1684" spans="2:2" x14ac:dyDescent="0.3">
      <c r="B1684" s="34"/>
    </row>
    <row r="1685" spans="2:2" x14ac:dyDescent="0.3">
      <c r="B1685" s="34"/>
    </row>
    <row r="1686" spans="2:2" x14ac:dyDescent="0.3">
      <c r="B1686" s="34"/>
    </row>
    <row r="1687" spans="2:2" x14ac:dyDescent="0.3">
      <c r="B1687" s="34"/>
    </row>
    <row r="1688" spans="2:2" x14ac:dyDescent="0.3">
      <c r="B1688" s="34"/>
    </row>
    <row r="1689" spans="2:2" x14ac:dyDescent="0.3">
      <c r="B1689" s="34"/>
    </row>
    <row r="1690" spans="2:2" x14ac:dyDescent="0.3">
      <c r="B1690" s="34"/>
    </row>
    <row r="1691" spans="2:2" x14ac:dyDescent="0.3">
      <c r="B1691" s="34"/>
    </row>
    <row r="1692" spans="2:2" x14ac:dyDescent="0.3">
      <c r="B1692" s="34"/>
    </row>
    <row r="1693" spans="2:2" x14ac:dyDescent="0.3">
      <c r="B1693" s="34"/>
    </row>
    <row r="1694" spans="2:2" x14ac:dyDescent="0.3">
      <c r="B1694" s="34"/>
    </row>
    <row r="1695" spans="2:2" x14ac:dyDescent="0.3">
      <c r="B1695" s="34"/>
    </row>
    <row r="1696" spans="2:2" x14ac:dyDescent="0.3">
      <c r="B1696" s="34"/>
    </row>
    <row r="1697" spans="2:2" x14ac:dyDescent="0.3">
      <c r="B1697" s="34"/>
    </row>
    <row r="1698" spans="2:2" x14ac:dyDescent="0.3">
      <c r="B1698" s="34"/>
    </row>
    <row r="1699" spans="2:2" x14ac:dyDescent="0.3">
      <c r="B1699" s="34"/>
    </row>
    <row r="1700" spans="2:2" x14ac:dyDescent="0.3">
      <c r="B1700" s="34"/>
    </row>
    <row r="1701" spans="2:2" x14ac:dyDescent="0.3">
      <c r="B1701" s="34"/>
    </row>
    <row r="1702" spans="2:2" x14ac:dyDescent="0.3">
      <c r="B1702" s="34"/>
    </row>
    <row r="1703" spans="2:2" x14ac:dyDescent="0.3">
      <c r="B1703" s="34"/>
    </row>
    <row r="1704" spans="2:2" x14ac:dyDescent="0.3">
      <c r="B1704" s="34"/>
    </row>
    <row r="1705" spans="2:2" x14ac:dyDescent="0.3">
      <c r="B1705" s="34"/>
    </row>
    <row r="1706" spans="2:2" x14ac:dyDescent="0.3">
      <c r="B1706" s="34"/>
    </row>
    <row r="1707" spans="2:2" x14ac:dyDescent="0.3">
      <c r="B1707" s="34"/>
    </row>
    <row r="1708" spans="2:2" x14ac:dyDescent="0.3">
      <c r="B1708" s="34"/>
    </row>
    <row r="1709" spans="2:2" x14ac:dyDescent="0.3">
      <c r="B1709" s="34"/>
    </row>
    <row r="1710" spans="2:2" x14ac:dyDescent="0.3">
      <c r="B1710" s="34"/>
    </row>
    <row r="1711" spans="2:2" x14ac:dyDescent="0.3">
      <c r="B1711" s="34"/>
    </row>
    <row r="1712" spans="2:2" x14ac:dyDescent="0.3">
      <c r="B1712" s="34"/>
    </row>
    <row r="1713" spans="2:2" x14ac:dyDescent="0.3">
      <c r="B1713" s="34"/>
    </row>
    <row r="1714" spans="2:2" x14ac:dyDescent="0.3">
      <c r="B1714" s="34"/>
    </row>
    <row r="1715" spans="2:2" x14ac:dyDescent="0.3">
      <c r="B1715" s="34"/>
    </row>
    <row r="1716" spans="2:2" x14ac:dyDescent="0.3">
      <c r="B1716" s="34"/>
    </row>
    <row r="1717" spans="2:2" x14ac:dyDescent="0.3">
      <c r="B1717" s="34"/>
    </row>
    <row r="1718" spans="2:2" x14ac:dyDescent="0.3">
      <c r="B1718" s="34"/>
    </row>
    <row r="1719" spans="2:2" x14ac:dyDescent="0.3">
      <c r="B1719" s="34"/>
    </row>
    <row r="1720" spans="2:2" x14ac:dyDescent="0.3">
      <c r="B1720" s="34"/>
    </row>
    <row r="1721" spans="2:2" x14ac:dyDescent="0.3">
      <c r="B1721" s="34"/>
    </row>
    <row r="1722" spans="2:2" x14ac:dyDescent="0.3">
      <c r="B1722" s="34"/>
    </row>
    <row r="1723" spans="2:2" x14ac:dyDescent="0.3">
      <c r="B1723" s="34"/>
    </row>
    <row r="1724" spans="2:2" x14ac:dyDescent="0.3">
      <c r="B1724" s="34"/>
    </row>
    <row r="1725" spans="2:2" x14ac:dyDescent="0.3">
      <c r="B1725" s="34"/>
    </row>
    <row r="1726" spans="2:2" x14ac:dyDescent="0.3">
      <c r="B1726" s="34"/>
    </row>
    <row r="1727" spans="2:2" x14ac:dyDescent="0.3">
      <c r="B1727" s="34"/>
    </row>
    <row r="1728" spans="2:2" x14ac:dyDescent="0.3">
      <c r="B1728" s="34"/>
    </row>
    <row r="1729" spans="2:2" x14ac:dyDescent="0.3">
      <c r="B1729" s="34"/>
    </row>
    <row r="1730" spans="2:2" x14ac:dyDescent="0.3">
      <c r="B1730" s="34"/>
    </row>
    <row r="1731" spans="2:2" x14ac:dyDescent="0.3">
      <c r="B1731" s="34"/>
    </row>
    <row r="1732" spans="2:2" x14ac:dyDescent="0.3">
      <c r="B1732" s="34"/>
    </row>
    <row r="1733" spans="2:2" x14ac:dyDescent="0.3">
      <c r="B1733" s="34"/>
    </row>
    <row r="1734" spans="2:2" x14ac:dyDescent="0.3">
      <c r="B1734" s="34"/>
    </row>
    <row r="1735" spans="2:2" x14ac:dyDescent="0.3">
      <c r="B1735" s="34"/>
    </row>
    <row r="1736" spans="2:2" x14ac:dyDescent="0.3">
      <c r="B1736" s="34"/>
    </row>
    <row r="1737" spans="2:2" x14ac:dyDescent="0.3">
      <c r="B1737" s="34"/>
    </row>
    <row r="1738" spans="2:2" x14ac:dyDescent="0.3">
      <c r="B1738" s="34"/>
    </row>
    <row r="1739" spans="2:2" x14ac:dyDescent="0.3">
      <c r="B1739" s="34"/>
    </row>
    <row r="1740" spans="2:2" x14ac:dyDescent="0.3">
      <c r="B1740" s="34"/>
    </row>
    <row r="1741" spans="2:2" x14ac:dyDescent="0.3">
      <c r="B1741" s="34"/>
    </row>
    <row r="1742" spans="2:2" x14ac:dyDescent="0.3">
      <c r="B1742" s="34"/>
    </row>
    <row r="1743" spans="2:2" x14ac:dyDescent="0.3">
      <c r="B1743" s="34"/>
    </row>
    <row r="1744" spans="2:2" x14ac:dyDescent="0.3">
      <c r="B1744" s="34"/>
    </row>
    <row r="1745" spans="2:2" x14ac:dyDescent="0.3">
      <c r="B1745" s="34"/>
    </row>
    <row r="1746" spans="2:2" x14ac:dyDescent="0.3">
      <c r="B1746" s="34"/>
    </row>
    <row r="1747" spans="2:2" x14ac:dyDescent="0.3">
      <c r="B1747" s="34"/>
    </row>
    <row r="1748" spans="2:2" x14ac:dyDescent="0.3">
      <c r="B1748" s="34"/>
    </row>
    <row r="1749" spans="2:2" x14ac:dyDescent="0.3">
      <c r="B1749" s="34"/>
    </row>
    <row r="1750" spans="2:2" x14ac:dyDescent="0.3">
      <c r="B1750" s="34"/>
    </row>
    <row r="1751" spans="2:2" x14ac:dyDescent="0.3">
      <c r="B1751" s="34"/>
    </row>
    <row r="1752" spans="2:2" x14ac:dyDescent="0.3">
      <c r="B1752" s="34"/>
    </row>
    <row r="1753" spans="2:2" x14ac:dyDescent="0.3">
      <c r="B1753" s="34"/>
    </row>
    <row r="1754" spans="2:2" x14ac:dyDescent="0.3">
      <c r="B1754" s="34"/>
    </row>
    <row r="1755" spans="2:2" x14ac:dyDescent="0.3">
      <c r="B1755" s="34"/>
    </row>
    <row r="1756" spans="2:2" x14ac:dyDescent="0.3">
      <c r="B1756" s="34"/>
    </row>
    <row r="1757" spans="2:2" x14ac:dyDescent="0.3">
      <c r="B1757" s="34"/>
    </row>
    <row r="1758" spans="2:2" x14ac:dyDescent="0.3">
      <c r="B1758" s="34"/>
    </row>
    <row r="1759" spans="2:2" x14ac:dyDescent="0.3">
      <c r="B1759" s="34"/>
    </row>
    <row r="1760" spans="2:2" x14ac:dyDescent="0.3">
      <c r="B1760" s="34"/>
    </row>
    <row r="1761" spans="2:2" x14ac:dyDescent="0.3">
      <c r="B1761" s="34"/>
    </row>
    <row r="1762" spans="2:2" x14ac:dyDescent="0.3">
      <c r="B1762" s="34"/>
    </row>
    <row r="1763" spans="2:2" x14ac:dyDescent="0.3">
      <c r="B1763" s="34"/>
    </row>
    <row r="1764" spans="2:2" x14ac:dyDescent="0.3">
      <c r="B1764" s="34"/>
    </row>
    <row r="1765" spans="2:2" x14ac:dyDescent="0.3">
      <c r="B1765" s="34"/>
    </row>
    <row r="1766" spans="2:2" x14ac:dyDescent="0.3">
      <c r="B1766" s="34"/>
    </row>
    <row r="1767" spans="2:2" x14ac:dyDescent="0.3">
      <c r="B1767" s="34"/>
    </row>
    <row r="1768" spans="2:2" x14ac:dyDescent="0.3">
      <c r="B1768" s="34"/>
    </row>
    <row r="1769" spans="2:2" x14ac:dyDescent="0.3">
      <c r="B1769" s="34"/>
    </row>
    <row r="1770" spans="2:2" x14ac:dyDescent="0.3">
      <c r="B1770" s="34"/>
    </row>
    <row r="1771" spans="2:2" x14ac:dyDescent="0.3">
      <c r="B1771" s="34"/>
    </row>
    <row r="1772" spans="2:2" x14ac:dyDescent="0.3">
      <c r="B1772" s="34"/>
    </row>
    <row r="1773" spans="2:2" x14ac:dyDescent="0.3">
      <c r="B1773" s="34"/>
    </row>
    <row r="1774" spans="2:2" x14ac:dyDescent="0.3">
      <c r="B1774" s="34"/>
    </row>
    <row r="1775" spans="2:2" x14ac:dyDescent="0.3">
      <c r="B1775" s="34"/>
    </row>
    <row r="1776" spans="2:2" x14ac:dyDescent="0.3">
      <c r="B1776" s="34"/>
    </row>
    <row r="1777" spans="2:2" x14ac:dyDescent="0.3">
      <c r="B1777" s="34"/>
    </row>
    <row r="1778" spans="2:2" x14ac:dyDescent="0.3">
      <c r="B1778" s="34"/>
    </row>
    <row r="1779" spans="2:2" x14ac:dyDescent="0.3">
      <c r="B1779" s="34"/>
    </row>
    <row r="1780" spans="2:2" x14ac:dyDescent="0.3">
      <c r="B1780" s="34"/>
    </row>
    <row r="1781" spans="2:2" x14ac:dyDescent="0.3">
      <c r="B1781" s="34"/>
    </row>
    <row r="1782" spans="2:2" x14ac:dyDescent="0.3">
      <c r="B1782" s="34"/>
    </row>
    <row r="1783" spans="2:2" x14ac:dyDescent="0.3">
      <c r="B1783" s="34"/>
    </row>
    <row r="1784" spans="2:2" x14ac:dyDescent="0.3">
      <c r="B1784" s="34"/>
    </row>
    <row r="1785" spans="2:2" x14ac:dyDescent="0.3">
      <c r="B1785" s="34"/>
    </row>
    <row r="1786" spans="2:2" x14ac:dyDescent="0.3">
      <c r="B1786" s="34"/>
    </row>
    <row r="1787" spans="2:2" x14ac:dyDescent="0.3">
      <c r="B1787" s="34"/>
    </row>
    <row r="1788" spans="2:2" x14ac:dyDescent="0.3">
      <c r="B1788" s="34"/>
    </row>
    <row r="1789" spans="2:2" x14ac:dyDescent="0.3">
      <c r="B1789" s="34"/>
    </row>
    <row r="1790" spans="2:2" x14ac:dyDescent="0.3">
      <c r="B1790" s="34"/>
    </row>
    <row r="1791" spans="2:2" x14ac:dyDescent="0.3">
      <c r="B1791" s="34"/>
    </row>
    <row r="1792" spans="2:2" x14ac:dyDescent="0.3">
      <c r="B1792" s="34"/>
    </row>
    <row r="1793" spans="2:2" x14ac:dyDescent="0.3">
      <c r="B1793" s="34"/>
    </row>
    <row r="1794" spans="2:2" x14ac:dyDescent="0.3">
      <c r="B1794" s="34"/>
    </row>
    <row r="1795" spans="2:2" x14ac:dyDescent="0.3">
      <c r="B1795" s="34"/>
    </row>
    <row r="1796" spans="2:2" x14ac:dyDescent="0.3">
      <c r="B1796" s="34"/>
    </row>
    <row r="1797" spans="2:2" x14ac:dyDescent="0.3">
      <c r="B1797" s="34"/>
    </row>
    <row r="1798" spans="2:2" x14ac:dyDescent="0.3">
      <c r="B1798" s="34"/>
    </row>
    <row r="1799" spans="2:2" x14ac:dyDescent="0.3">
      <c r="B1799" s="34"/>
    </row>
    <row r="1800" spans="2:2" x14ac:dyDescent="0.3">
      <c r="B1800" s="34"/>
    </row>
    <row r="1801" spans="2:2" x14ac:dyDescent="0.3">
      <c r="B1801" s="34"/>
    </row>
    <row r="1802" spans="2:2" x14ac:dyDescent="0.3">
      <c r="B1802" s="34"/>
    </row>
    <row r="1803" spans="2:2" x14ac:dyDescent="0.3">
      <c r="B1803" s="34"/>
    </row>
    <row r="1804" spans="2:2" x14ac:dyDescent="0.3">
      <c r="B1804" s="34"/>
    </row>
    <row r="1805" spans="2:2" x14ac:dyDescent="0.3">
      <c r="B1805" s="34"/>
    </row>
    <row r="1806" spans="2:2" x14ac:dyDescent="0.3">
      <c r="B1806" s="34"/>
    </row>
    <row r="1807" spans="2:2" x14ac:dyDescent="0.3">
      <c r="B1807" s="34"/>
    </row>
    <row r="1808" spans="2:2" x14ac:dyDescent="0.3">
      <c r="B1808" s="34"/>
    </row>
    <row r="1809" spans="2:2" x14ac:dyDescent="0.3">
      <c r="B1809" s="34"/>
    </row>
    <row r="1810" spans="2:2" x14ac:dyDescent="0.3">
      <c r="B1810" s="34"/>
    </row>
    <row r="1811" spans="2:2" x14ac:dyDescent="0.3">
      <c r="B1811" s="34"/>
    </row>
    <row r="1812" spans="2:2" x14ac:dyDescent="0.3">
      <c r="B1812" s="34"/>
    </row>
    <row r="1813" spans="2:2" x14ac:dyDescent="0.3">
      <c r="B1813" s="34"/>
    </row>
    <row r="1814" spans="2:2" x14ac:dyDescent="0.3">
      <c r="B1814" s="34"/>
    </row>
    <row r="1815" spans="2:2" x14ac:dyDescent="0.3">
      <c r="B1815" s="34"/>
    </row>
    <row r="1816" spans="2:2" x14ac:dyDescent="0.3">
      <c r="B1816" s="34"/>
    </row>
    <row r="1817" spans="2:2" x14ac:dyDescent="0.3">
      <c r="B1817" s="34"/>
    </row>
    <row r="1818" spans="2:2" x14ac:dyDescent="0.3">
      <c r="B1818" s="34"/>
    </row>
    <row r="1819" spans="2:2" x14ac:dyDescent="0.3">
      <c r="B1819" s="34"/>
    </row>
    <row r="1820" spans="2:2" x14ac:dyDescent="0.3">
      <c r="B1820" s="34"/>
    </row>
    <row r="1821" spans="2:2" x14ac:dyDescent="0.3">
      <c r="B1821" s="34"/>
    </row>
    <row r="1822" spans="2:2" x14ac:dyDescent="0.3">
      <c r="B1822" s="34"/>
    </row>
    <row r="1823" spans="2:2" x14ac:dyDescent="0.3">
      <c r="B1823" s="34"/>
    </row>
    <row r="1824" spans="2:2" x14ac:dyDescent="0.3">
      <c r="B1824" s="34"/>
    </row>
    <row r="1825" spans="2:2" x14ac:dyDescent="0.3">
      <c r="B1825" s="34"/>
    </row>
    <row r="1826" spans="2:2" x14ac:dyDescent="0.3">
      <c r="B1826" s="34"/>
    </row>
    <row r="1827" spans="2:2" x14ac:dyDescent="0.3">
      <c r="B1827" s="34"/>
    </row>
    <row r="1828" spans="2:2" x14ac:dyDescent="0.3">
      <c r="B1828" s="34"/>
    </row>
    <row r="1829" spans="2:2" x14ac:dyDescent="0.3">
      <c r="B1829" s="34"/>
    </row>
    <row r="1830" spans="2:2" x14ac:dyDescent="0.3">
      <c r="B1830" s="34"/>
    </row>
    <row r="1831" spans="2:2" x14ac:dyDescent="0.3">
      <c r="B1831" s="34"/>
    </row>
    <row r="1832" spans="2:2" x14ac:dyDescent="0.3">
      <c r="B1832" s="34"/>
    </row>
    <row r="1833" spans="2:2" x14ac:dyDescent="0.3">
      <c r="B1833" s="34"/>
    </row>
    <row r="1834" spans="2:2" x14ac:dyDescent="0.3">
      <c r="B1834" s="34"/>
    </row>
    <row r="1835" spans="2:2" x14ac:dyDescent="0.3">
      <c r="B1835" s="34"/>
    </row>
    <row r="1836" spans="2:2" x14ac:dyDescent="0.3">
      <c r="B1836" s="34"/>
    </row>
    <row r="1837" spans="2:2" x14ac:dyDescent="0.3">
      <c r="B1837" s="34"/>
    </row>
    <row r="1838" spans="2:2" x14ac:dyDescent="0.3">
      <c r="B1838" s="34"/>
    </row>
    <row r="1839" spans="2:2" x14ac:dyDescent="0.3">
      <c r="B1839" s="34"/>
    </row>
    <row r="1840" spans="2:2" x14ac:dyDescent="0.3">
      <c r="B1840" s="34"/>
    </row>
    <row r="1841" spans="2:2" x14ac:dyDescent="0.3">
      <c r="B1841" s="34"/>
    </row>
    <row r="1842" spans="2:2" x14ac:dyDescent="0.3">
      <c r="B1842" s="34"/>
    </row>
    <row r="1843" spans="2:2" x14ac:dyDescent="0.3">
      <c r="B1843" s="34"/>
    </row>
    <row r="1844" spans="2:2" x14ac:dyDescent="0.3">
      <c r="B1844" s="34"/>
    </row>
    <row r="1845" spans="2:2" x14ac:dyDescent="0.3">
      <c r="B1845" s="34"/>
    </row>
    <row r="1846" spans="2:2" x14ac:dyDescent="0.3">
      <c r="B1846" s="34"/>
    </row>
    <row r="1847" spans="2:2" x14ac:dyDescent="0.3">
      <c r="B1847" s="34"/>
    </row>
    <row r="1848" spans="2:2" x14ac:dyDescent="0.3">
      <c r="B1848" s="34"/>
    </row>
    <row r="1849" spans="2:2" x14ac:dyDescent="0.3">
      <c r="B1849" s="34"/>
    </row>
    <row r="1850" spans="2:2" x14ac:dyDescent="0.3">
      <c r="B1850" s="34"/>
    </row>
    <row r="1851" spans="2:2" x14ac:dyDescent="0.3">
      <c r="B1851" s="34"/>
    </row>
    <row r="1852" spans="2:2" x14ac:dyDescent="0.3">
      <c r="B1852" s="34"/>
    </row>
    <row r="1853" spans="2:2" x14ac:dyDescent="0.3">
      <c r="B1853" s="34"/>
    </row>
    <row r="1854" spans="2:2" x14ac:dyDescent="0.3">
      <c r="B1854" s="34"/>
    </row>
    <row r="1855" spans="2:2" x14ac:dyDescent="0.3">
      <c r="B1855" s="34"/>
    </row>
    <row r="1856" spans="2:2" x14ac:dyDescent="0.3">
      <c r="B1856" s="34"/>
    </row>
    <row r="1857" spans="2:2" x14ac:dyDescent="0.3">
      <c r="B1857" s="34"/>
    </row>
    <row r="1858" spans="2:2" x14ac:dyDescent="0.3">
      <c r="B1858" s="34"/>
    </row>
    <row r="1859" spans="2:2" x14ac:dyDescent="0.3">
      <c r="B1859" s="34"/>
    </row>
    <row r="1860" spans="2:2" x14ac:dyDescent="0.3">
      <c r="B1860" s="34"/>
    </row>
    <row r="1861" spans="2:2" x14ac:dyDescent="0.3">
      <c r="B1861" s="34"/>
    </row>
    <row r="1862" spans="2:2" x14ac:dyDescent="0.3">
      <c r="B1862" s="34"/>
    </row>
    <row r="1863" spans="2:2" x14ac:dyDescent="0.3">
      <c r="B1863" s="34"/>
    </row>
    <row r="1864" spans="2:2" x14ac:dyDescent="0.3">
      <c r="B1864" s="34"/>
    </row>
    <row r="1865" spans="2:2" x14ac:dyDescent="0.3">
      <c r="B1865" s="34"/>
    </row>
    <row r="1866" spans="2:2" x14ac:dyDescent="0.3">
      <c r="B1866" s="34"/>
    </row>
    <row r="1867" spans="2:2" x14ac:dyDescent="0.3">
      <c r="B1867" s="34"/>
    </row>
    <row r="1868" spans="2:2" x14ac:dyDescent="0.3">
      <c r="B1868" s="34"/>
    </row>
    <row r="1869" spans="2:2" x14ac:dyDescent="0.3">
      <c r="B1869" s="34"/>
    </row>
    <row r="1870" spans="2:2" x14ac:dyDescent="0.3">
      <c r="B1870" s="34"/>
    </row>
    <row r="1871" spans="2:2" x14ac:dyDescent="0.3">
      <c r="B1871" s="34"/>
    </row>
    <row r="1872" spans="2:2" x14ac:dyDescent="0.3">
      <c r="B1872" s="34"/>
    </row>
    <row r="1873" spans="2:2" x14ac:dyDescent="0.3">
      <c r="B1873" s="34"/>
    </row>
    <row r="1874" spans="2:2" x14ac:dyDescent="0.3">
      <c r="B1874" s="34"/>
    </row>
    <row r="1875" spans="2:2" x14ac:dyDescent="0.3">
      <c r="B1875" s="34"/>
    </row>
    <row r="1876" spans="2:2" x14ac:dyDescent="0.3">
      <c r="B1876" s="34"/>
    </row>
    <row r="1877" spans="2:2" x14ac:dyDescent="0.3">
      <c r="B1877" s="34"/>
    </row>
    <row r="1878" spans="2:2" x14ac:dyDescent="0.3">
      <c r="B1878" s="34"/>
    </row>
    <row r="1879" spans="2:2" x14ac:dyDescent="0.3">
      <c r="B1879" s="34"/>
    </row>
    <row r="1880" spans="2:2" x14ac:dyDescent="0.3">
      <c r="B1880" s="34"/>
    </row>
    <row r="1881" spans="2:2" x14ac:dyDescent="0.3">
      <c r="B1881" s="34"/>
    </row>
    <row r="1882" spans="2:2" x14ac:dyDescent="0.3">
      <c r="B1882" s="34"/>
    </row>
    <row r="1883" spans="2:2" x14ac:dyDescent="0.3">
      <c r="B1883" s="34"/>
    </row>
    <row r="1884" spans="2:2" x14ac:dyDescent="0.3">
      <c r="B1884" s="34"/>
    </row>
    <row r="1885" spans="2:2" x14ac:dyDescent="0.3">
      <c r="B1885" s="34"/>
    </row>
    <row r="1886" spans="2:2" x14ac:dyDescent="0.3">
      <c r="B1886" s="34"/>
    </row>
    <row r="1887" spans="2:2" x14ac:dyDescent="0.3">
      <c r="B1887" s="34"/>
    </row>
    <row r="1888" spans="2:2" x14ac:dyDescent="0.3">
      <c r="B1888" s="34"/>
    </row>
    <row r="1889" spans="2:2" x14ac:dyDescent="0.3">
      <c r="B1889" s="34"/>
    </row>
    <row r="1890" spans="2:2" x14ac:dyDescent="0.3">
      <c r="B1890" s="34"/>
    </row>
    <row r="1891" spans="2:2" x14ac:dyDescent="0.3">
      <c r="B1891" s="34"/>
    </row>
    <row r="1892" spans="2:2" x14ac:dyDescent="0.3">
      <c r="B1892" s="34"/>
    </row>
    <row r="1893" spans="2:2" x14ac:dyDescent="0.3">
      <c r="B1893" s="34"/>
    </row>
    <row r="1894" spans="2:2" x14ac:dyDescent="0.3">
      <c r="B1894" s="34"/>
    </row>
    <row r="1895" spans="2:2" x14ac:dyDescent="0.3">
      <c r="B1895" s="34"/>
    </row>
    <row r="1896" spans="2:2" x14ac:dyDescent="0.3">
      <c r="B1896" s="34"/>
    </row>
    <row r="1897" spans="2:2" x14ac:dyDescent="0.3">
      <c r="B1897" s="34"/>
    </row>
    <row r="1898" spans="2:2" x14ac:dyDescent="0.3">
      <c r="B1898" s="34"/>
    </row>
    <row r="1899" spans="2:2" x14ac:dyDescent="0.3">
      <c r="B1899" s="34"/>
    </row>
    <row r="1900" spans="2:2" x14ac:dyDescent="0.3">
      <c r="B1900" s="34"/>
    </row>
    <row r="1901" spans="2:2" x14ac:dyDescent="0.3">
      <c r="B1901" s="34"/>
    </row>
    <row r="1902" spans="2:2" x14ac:dyDescent="0.3">
      <c r="B1902" s="34"/>
    </row>
    <row r="1903" spans="2:2" x14ac:dyDescent="0.3">
      <c r="B1903" s="34"/>
    </row>
    <row r="1904" spans="2:2" x14ac:dyDescent="0.3">
      <c r="B1904" s="34"/>
    </row>
    <row r="1905" spans="2:2" x14ac:dyDescent="0.3">
      <c r="B1905" s="34"/>
    </row>
    <row r="1906" spans="2:2" x14ac:dyDescent="0.3">
      <c r="B1906" s="34"/>
    </row>
    <row r="1907" spans="2:2" x14ac:dyDescent="0.3">
      <c r="B1907" s="34"/>
    </row>
    <row r="1908" spans="2:2" x14ac:dyDescent="0.3">
      <c r="B1908" s="34"/>
    </row>
    <row r="1909" spans="2:2" x14ac:dyDescent="0.3">
      <c r="B1909" s="34"/>
    </row>
    <row r="1910" spans="2:2" x14ac:dyDescent="0.3">
      <c r="B1910" s="34"/>
    </row>
    <row r="1911" spans="2:2" x14ac:dyDescent="0.3">
      <c r="B1911" s="34"/>
    </row>
    <row r="1912" spans="2:2" x14ac:dyDescent="0.3">
      <c r="B1912" s="34"/>
    </row>
    <row r="1913" spans="2:2" x14ac:dyDescent="0.3">
      <c r="B1913" s="34"/>
    </row>
    <row r="1914" spans="2:2" x14ac:dyDescent="0.3">
      <c r="B1914" s="34"/>
    </row>
    <row r="1915" spans="2:2" x14ac:dyDescent="0.3">
      <c r="B1915" s="34"/>
    </row>
    <row r="1916" spans="2:2" x14ac:dyDescent="0.3">
      <c r="B1916" s="34"/>
    </row>
    <row r="1917" spans="2:2" x14ac:dyDescent="0.3">
      <c r="B1917" s="34"/>
    </row>
    <row r="1918" spans="2:2" x14ac:dyDescent="0.3">
      <c r="B1918" s="34"/>
    </row>
    <row r="1919" spans="2:2" x14ac:dyDescent="0.3">
      <c r="B1919" s="34"/>
    </row>
    <row r="1920" spans="2:2" x14ac:dyDescent="0.3">
      <c r="B1920" s="34"/>
    </row>
    <row r="1921" spans="2:2" x14ac:dyDescent="0.3">
      <c r="B1921" s="34"/>
    </row>
    <row r="1922" spans="2:2" x14ac:dyDescent="0.3">
      <c r="B1922" s="34"/>
    </row>
    <row r="1923" spans="2:2" x14ac:dyDescent="0.3">
      <c r="B1923" s="34"/>
    </row>
    <row r="1924" spans="2:2" x14ac:dyDescent="0.3">
      <c r="B1924" s="34"/>
    </row>
    <row r="1925" spans="2:2" x14ac:dyDescent="0.3">
      <c r="B1925" s="34"/>
    </row>
    <row r="1926" spans="2:2" x14ac:dyDescent="0.3">
      <c r="B1926" s="34"/>
    </row>
    <row r="1927" spans="2:2" x14ac:dyDescent="0.3">
      <c r="B1927" s="34"/>
    </row>
    <row r="1928" spans="2:2" x14ac:dyDescent="0.3">
      <c r="B1928" s="34"/>
    </row>
    <row r="1929" spans="2:2" x14ac:dyDescent="0.3">
      <c r="B1929" s="34"/>
    </row>
    <row r="1930" spans="2:2" x14ac:dyDescent="0.3">
      <c r="B1930" s="34"/>
    </row>
    <row r="1931" spans="2:2" x14ac:dyDescent="0.3">
      <c r="B1931" s="34"/>
    </row>
    <row r="1932" spans="2:2" x14ac:dyDescent="0.3">
      <c r="B1932" s="34"/>
    </row>
    <row r="1933" spans="2:2" x14ac:dyDescent="0.3">
      <c r="B1933" s="34"/>
    </row>
    <row r="1934" spans="2:2" x14ac:dyDescent="0.3">
      <c r="B1934" s="34"/>
    </row>
    <row r="1935" spans="2:2" x14ac:dyDescent="0.3">
      <c r="B1935" s="34"/>
    </row>
    <row r="1936" spans="2:2" x14ac:dyDescent="0.3">
      <c r="B1936" s="34"/>
    </row>
    <row r="1937" spans="2:2" x14ac:dyDescent="0.3">
      <c r="B1937" s="34"/>
    </row>
    <row r="1938" spans="2:2" x14ac:dyDescent="0.3">
      <c r="B1938" s="34"/>
    </row>
    <row r="1939" spans="2:2" x14ac:dyDescent="0.3">
      <c r="B1939" s="34"/>
    </row>
    <row r="1940" spans="2:2" x14ac:dyDescent="0.3">
      <c r="B1940" s="34"/>
    </row>
    <row r="1941" spans="2:2" x14ac:dyDescent="0.3">
      <c r="B1941" s="34"/>
    </row>
    <row r="1942" spans="2:2" x14ac:dyDescent="0.3">
      <c r="B1942" s="34"/>
    </row>
    <row r="1943" spans="2:2" x14ac:dyDescent="0.3">
      <c r="B1943" s="34"/>
    </row>
    <row r="1944" spans="2:2" x14ac:dyDescent="0.3">
      <c r="B1944" s="34"/>
    </row>
    <row r="1945" spans="2:2" x14ac:dyDescent="0.3">
      <c r="B1945" s="34"/>
    </row>
    <row r="1946" spans="2:2" x14ac:dyDescent="0.3">
      <c r="B1946" s="34"/>
    </row>
    <row r="1947" spans="2:2" x14ac:dyDescent="0.3">
      <c r="B1947" s="34"/>
    </row>
    <row r="1948" spans="2:2" x14ac:dyDescent="0.3">
      <c r="B1948" s="34"/>
    </row>
    <row r="1949" spans="2:2" x14ac:dyDescent="0.3">
      <c r="B1949" s="34"/>
    </row>
    <row r="1950" spans="2:2" x14ac:dyDescent="0.3">
      <c r="B1950" s="34"/>
    </row>
    <row r="1951" spans="2:2" x14ac:dyDescent="0.3">
      <c r="B1951" s="34"/>
    </row>
    <row r="1952" spans="2:2" x14ac:dyDescent="0.3">
      <c r="B1952" s="34"/>
    </row>
    <row r="1953" spans="2:2" x14ac:dyDescent="0.3">
      <c r="B1953" s="34"/>
    </row>
    <row r="1954" spans="2:2" x14ac:dyDescent="0.3">
      <c r="B1954" s="34"/>
    </row>
    <row r="1955" spans="2:2" x14ac:dyDescent="0.3">
      <c r="B1955" s="34"/>
    </row>
    <row r="1956" spans="2:2" x14ac:dyDescent="0.3">
      <c r="B1956" s="34"/>
    </row>
    <row r="1957" spans="2:2" x14ac:dyDescent="0.3">
      <c r="B1957" s="34"/>
    </row>
    <row r="1958" spans="2:2" x14ac:dyDescent="0.3">
      <c r="B1958" s="34"/>
    </row>
    <row r="1959" spans="2:2" x14ac:dyDescent="0.3">
      <c r="B1959" s="34"/>
    </row>
    <row r="1960" spans="2:2" x14ac:dyDescent="0.3">
      <c r="B1960" s="34"/>
    </row>
    <row r="1961" spans="2:2" x14ac:dyDescent="0.3">
      <c r="B1961" s="34"/>
    </row>
    <row r="1962" spans="2:2" x14ac:dyDescent="0.3">
      <c r="B1962" s="34"/>
    </row>
    <row r="1963" spans="2:2" x14ac:dyDescent="0.3">
      <c r="B1963" s="34"/>
    </row>
    <row r="1964" spans="2:2" x14ac:dyDescent="0.3">
      <c r="B1964" s="34"/>
    </row>
    <row r="1965" spans="2:2" x14ac:dyDescent="0.3">
      <c r="B1965" s="34"/>
    </row>
    <row r="1966" spans="2:2" x14ac:dyDescent="0.3">
      <c r="B1966" s="34"/>
    </row>
    <row r="1967" spans="2:2" x14ac:dyDescent="0.3">
      <c r="B1967" s="34"/>
    </row>
    <row r="1968" spans="2:2" x14ac:dyDescent="0.3">
      <c r="B1968" s="34"/>
    </row>
    <row r="1969" spans="2:2" x14ac:dyDescent="0.3">
      <c r="B1969" s="34"/>
    </row>
    <row r="1970" spans="2:2" x14ac:dyDescent="0.3">
      <c r="B1970" s="34"/>
    </row>
    <row r="1971" spans="2:2" x14ac:dyDescent="0.3">
      <c r="B1971" s="34"/>
    </row>
    <row r="1972" spans="2:2" x14ac:dyDescent="0.3">
      <c r="B1972" s="34"/>
    </row>
    <row r="1973" spans="2:2" x14ac:dyDescent="0.3">
      <c r="B1973" s="34"/>
    </row>
    <row r="1974" spans="2:2" x14ac:dyDescent="0.3">
      <c r="B1974" s="34"/>
    </row>
    <row r="1975" spans="2:2" x14ac:dyDescent="0.3">
      <c r="B1975" s="34"/>
    </row>
    <row r="1976" spans="2:2" x14ac:dyDescent="0.3">
      <c r="B1976" s="34"/>
    </row>
    <row r="1977" spans="2:2" x14ac:dyDescent="0.3">
      <c r="B1977" s="34"/>
    </row>
    <row r="1978" spans="2:2" x14ac:dyDescent="0.3">
      <c r="B1978" s="34"/>
    </row>
    <row r="1979" spans="2:2" x14ac:dyDescent="0.3">
      <c r="B1979" s="34"/>
    </row>
    <row r="1980" spans="2:2" x14ac:dyDescent="0.3">
      <c r="B1980" s="34"/>
    </row>
    <row r="1981" spans="2:2" x14ac:dyDescent="0.3">
      <c r="B1981" s="34"/>
    </row>
    <row r="1982" spans="2:2" x14ac:dyDescent="0.3">
      <c r="B1982" s="34"/>
    </row>
    <row r="1983" spans="2:2" x14ac:dyDescent="0.3">
      <c r="B1983" s="34"/>
    </row>
    <row r="1984" spans="2:2" x14ac:dyDescent="0.3">
      <c r="B1984" s="34"/>
    </row>
    <row r="1985" spans="2:2" x14ac:dyDescent="0.3">
      <c r="B1985" s="34"/>
    </row>
    <row r="1986" spans="2:2" x14ac:dyDescent="0.3">
      <c r="B1986" s="34"/>
    </row>
    <row r="1987" spans="2:2" x14ac:dyDescent="0.3">
      <c r="B1987" s="34"/>
    </row>
    <row r="1988" spans="2:2" x14ac:dyDescent="0.3">
      <c r="B1988" s="34"/>
    </row>
    <row r="1989" spans="2:2" x14ac:dyDescent="0.3">
      <c r="B1989" s="34"/>
    </row>
    <row r="1990" spans="2:2" x14ac:dyDescent="0.3">
      <c r="B1990" s="34"/>
    </row>
    <row r="1991" spans="2:2" x14ac:dyDescent="0.3">
      <c r="B1991" s="34"/>
    </row>
    <row r="1992" spans="2:2" x14ac:dyDescent="0.3">
      <c r="B1992" s="34"/>
    </row>
    <row r="1993" spans="2:2" x14ac:dyDescent="0.3">
      <c r="B1993" s="34"/>
    </row>
    <row r="1994" spans="2:2" x14ac:dyDescent="0.3">
      <c r="B1994" s="34"/>
    </row>
    <row r="1995" spans="2:2" x14ac:dyDescent="0.3">
      <c r="B1995" s="34"/>
    </row>
    <row r="1996" spans="2:2" x14ac:dyDescent="0.3">
      <c r="B1996" s="34"/>
    </row>
    <row r="1997" spans="2:2" x14ac:dyDescent="0.3">
      <c r="B1997" s="34"/>
    </row>
    <row r="1998" spans="2:2" x14ac:dyDescent="0.3">
      <c r="B1998" s="34"/>
    </row>
    <row r="1999" spans="2:2" x14ac:dyDescent="0.3">
      <c r="B1999" s="34"/>
    </row>
    <row r="2000" spans="2:2" x14ac:dyDescent="0.3">
      <c r="B2000" s="34"/>
    </row>
    <row r="2001" spans="2:2" x14ac:dyDescent="0.3">
      <c r="B2001" s="34"/>
    </row>
    <row r="2002" spans="2:2" x14ac:dyDescent="0.3">
      <c r="B2002" s="34"/>
    </row>
    <row r="2003" spans="2:2" x14ac:dyDescent="0.3">
      <c r="B2003" s="34"/>
    </row>
    <row r="2004" spans="2:2" x14ac:dyDescent="0.3">
      <c r="B2004" s="34"/>
    </row>
    <row r="2005" spans="2:2" x14ac:dyDescent="0.3">
      <c r="B2005" s="34"/>
    </row>
    <row r="2006" spans="2:2" x14ac:dyDescent="0.3">
      <c r="B2006" s="34"/>
    </row>
    <row r="2007" spans="2:2" x14ac:dyDescent="0.3">
      <c r="B2007" s="34"/>
    </row>
    <row r="2008" spans="2:2" x14ac:dyDescent="0.3">
      <c r="B2008" s="34"/>
    </row>
    <row r="2009" spans="2:2" x14ac:dyDescent="0.3">
      <c r="B2009" s="34"/>
    </row>
    <row r="2010" spans="2:2" x14ac:dyDescent="0.3">
      <c r="B2010" s="34"/>
    </row>
    <row r="2011" spans="2:2" x14ac:dyDescent="0.3">
      <c r="B2011" s="34"/>
    </row>
    <row r="2012" spans="2:2" x14ac:dyDescent="0.3">
      <c r="B2012" s="34"/>
    </row>
    <row r="2013" spans="2:2" x14ac:dyDescent="0.3">
      <c r="B2013" s="34"/>
    </row>
    <row r="2014" spans="2:2" x14ac:dyDescent="0.3">
      <c r="B2014" s="34"/>
    </row>
    <row r="2015" spans="2:2" x14ac:dyDescent="0.3">
      <c r="B2015" s="34"/>
    </row>
    <row r="2016" spans="2:2" x14ac:dyDescent="0.3">
      <c r="B2016" s="34"/>
    </row>
    <row r="2017" spans="2:2" x14ac:dyDescent="0.3">
      <c r="B2017" s="34"/>
    </row>
    <row r="2018" spans="2:2" x14ac:dyDescent="0.3">
      <c r="B2018" s="34"/>
    </row>
    <row r="2019" spans="2:2" x14ac:dyDescent="0.3">
      <c r="B2019" s="34"/>
    </row>
    <row r="2020" spans="2:2" x14ac:dyDescent="0.3">
      <c r="B2020" s="34"/>
    </row>
    <row r="2021" spans="2:2" x14ac:dyDescent="0.3">
      <c r="B2021" s="34"/>
    </row>
    <row r="2022" spans="2:2" x14ac:dyDescent="0.3">
      <c r="B2022" s="34"/>
    </row>
    <row r="2023" spans="2:2" x14ac:dyDescent="0.3">
      <c r="B2023" s="34"/>
    </row>
    <row r="2024" spans="2:2" x14ac:dyDescent="0.3">
      <c r="B2024" s="34"/>
    </row>
    <row r="2025" spans="2:2" x14ac:dyDescent="0.3">
      <c r="B2025" s="34"/>
    </row>
    <row r="2026" spans="2:2" x14ac:dyDescent="0.3">
      <c r="B2026" s="34"/>
    </row>
    <row r="2027" spans="2:2" x14ac:dyDescent="0.3">
      <c r="B2027" s="34"/>
    </row>
    <row r="2028" spans="2:2" x14ac:dyDescent="0.3">
      <c r="B2028" s="34"/>
    </row>
    <row r="2029" spans="2:2" x14ac:dyDescent="0.3">
      <c r="B2029" s="34"/>
    </row>
    <row r="2030" spans="2:2" x14ac:dyDescent="0.3">
      <c r="B2030" s="34"/>
    </row>
    <row r="2031" spans="2:2" x14ac:dyDescent="0.3">
      <c r="B2031" s="34"/>
    </row>
    <row r="2032" spans="2:2" x14ac:dyDescent="0.3">
      <c r="B2032" s="34"/>
    </row>
    <row r="2033" spans="2:2" x14ac:dyDescent="0.3">
      <c r="B2033" s="34"/>
    </row>
    <row r="2034" spans="2:2" x14ac:dyDescent="0.3">
      <c r="B2034" s="34"/>
    </row>
    <row r="2035" spans="2:2" x14ac:dyDescent="0.3">
      <c r="B2035" s="34"/>
    </row>
    <row r="2036" spans="2:2" x14ac:dyDescent="0.3">
      <c r="B2036" s="34"/>
    </row>
    <row r="2037" spans="2:2" x14ac:dyDescent="0.3">
      <c r="B2037" s="34"/>
    </row>
    <row r="2038" spans="2:2" x14ac:dyDescent="0.3">
      <c r="B2038" s="34"/>
    </row>
    <row r="2039" spans="2:2" x14ac:dyDescent="0.3">
      <c r="B2039" s="34"/>
    </row>
    <row r="2040" spans="2:2" x14ac:dyDescent="0.3">
      <c r="B2040" s="34"/>
    </row>
    <row r="2041" spans="2:2" x14ac:dyDescent="0.3">
      <c r="B2041" s="34"/>
    </row>
    <row r="2042" spans="2:2" x14ac:dyDescent="0.3">
      <c r="B2042" s="34"/>
    </row>
    <row r="2043" spans="2:2" x14ac:dyDescent="0.3">
      <c r="B2043" s="34"/>
    </row>
    <row r="2044" spans="2:2" x14ac:dyDescent="0.3">
      <c r="B2044" s="34"/>
    </row>
    <row r="2045" spans="2:2" x14ac:dyDescent="0.3">
      <c r="B2045" s="34"/>
    </row>
    <row r="2046" spans="2:2" x14ac:dyDescent="0.3">
      <c r="B2046" s="34"/>
    </row>
    <row r="2047" spans="2:2" x14ac:dyDescent="0.3">
      <c r="B2047" s="34"/>
    </row>
    <row r="2048" spans="2:2" x14ac:dyDescent="0.3">
      <c r="B2048" s="34"/>
    </row>
    <row r="2049" spans="2:2" x14ac:dyDescent="0.3">
      <c r="B2049" s="34"/>
    </row>
    <row r="2050" spans="2:2" x14ac:dyDescent="0.3">
      <c r="B2050" s="34"/>
    </row>
    <row r="2051" spans="2:2" x14ac:dyDescent="0.3">
      <c r="B2051" s="34"/>
    </row>
    <row r="2052" spans="2:2" x14ac:dyDescent="0.3">
      <c r="B2052" s="34"/>
    </row>
    <row r="2053" spans="2:2" x14ac:dyDescent="0.3">
      <c r="B2053" s="34"/>
    </row>
    <row r="2054" spans="2:2" x14ac:dyDescent="0.3">
      <c r="B2054" s="34"/>
    </row>
    <row r="2055" spans="2:2" x14ac:dyDescent="0.3">
      <c r="B2055" s="34"/>
    </row>
    <row r="2056" spans="2:2" x14ac:dyDescent="0.3">
      <c r="B2056" s="34"/>
    </row>
    <row r="2057" spans="2:2" x14ac:dyDescent="0.3">
      <c r="B2057" s="34"/>
    </row>
    <row r="2058" spans="2:2" x14ac:dyDescent="0.3">
      <c r="B2058" s="34"/>
    </row>
    <row r="2059" spans="2:2" x14ac:dyDescent="0.3">
      <c r="B2059" s="34"/>
    </row>
    <row r="2060" spans="2:2" x14ac:dyDescent="0.3">
      <c r="B2060" s="34"/>
    </row>
    <row r="2061" spans="2:2" x14ac:dyDescent="0.3">
      <c r="B2061" s="34"/>
    </row>
    <row r="2062" spans="2:2" x14ac:dyDescent="0.3">
      <c r="B2062" s="34"/>
    </row>
    <row r="2063" spans="2:2" x14ac:dyDescent="0.3">
      <c r="B2063" s="34"/>
    </row>
    <row r="2064" spans="2:2" x14ac:dyDescent="0.3">
      <c r="B2064" s="34"/>
    </row>
    <row r="2065" spans="2:2" x14ac:dyDescent="0.3">
      <c r="B2065" s="34"/>
    </row>
    <row r="2066" spans="2:2" x14ac:dyDescent="0.3">
      <c r="B2066" s="34"/>
    </row>
    <row r="2067" spans="2:2" x14ac:dyDescent="0.3">
      <c r="B2067" s="34"/>
    </row>
    <row r="2068" spans="2:2" x14ac:dyDescent="0.3">
      <c r="B2068" s="34"/>
    </row>
    <row r="2069" spans="2:2" x14ac:dyDescent="0.3">
      <c r="B2069" s="34"/>
    </row>
    <row r="2070" spans="2:2" x14ac:dyDescent="0.3">
      <c r="B2070" s="34"/>
    </row>
    <row r="2071" spans="2:2" x14ac:dyDescent="0.3">
      <c r="B2071" s="34"/>
    </row>
    <row r="2072" spans="2:2" x14ac:dyDescent="0.3">
      <c r="B2072" s="34"/>
    </row>
    <row r="2073" spans="2:2" x14ac:dyDescent="0.3">
      <c r="B2073" s="34"/>
    </row>
    <row r="2074" spans="2:2" x14ac:dyDescent="0.3">
      <c r="B2074" s="34"/>
    </row>
    <row r="2075" spans="2:2" x14ac:dyDescent="0.3">
      <c r="B2075" s="34"/>
    </row>
    <row r="2076" spans="2:2" x14ac:dyDescent="0.3">
      <c r="B2076" s="34"/>
    </row>
    <row r="2077" spans="2:2" x14ac:dyDescent="0.3">
      <c r="B2077" s="34"/>
    </row>
    <row r="2078" spans="2:2" x14ac:dyDescent="0.3">
      <c r="B2078" s="34"/>
    </row>
    <row r="2079" spans="2:2" x14ac:dyDescent="0.3">
      <c r="B2079" s="34"/>
    </row>
    <row r="2080" spans="2:2" x14ac:dyDescent="0.3">
      <c r="B2080" s="34"/>
    </row>
    <row r="2081" spans="2:2" x14ac:dyDescent="0.3">
      <c r="B2081" s="34"/>
    </row>
    <row r="2082" spans="2:2" x14ac:dyDescent="0.3">
      <c r="B2082" s="34"/>
    </row>
    <row r="2083" spans="2:2" x14ac:dyDescent="0.3">
      <c r="B2083" s="34"/>
    </row>
    <row r="2084" spans="2:2" x14ac:dyDescent="0.3">
      <c r="B2084" s="34"/>
    </row>
    <row r="2085" spans="2:2" x14ac:dyDescent="0.3">
      <c r="B2085" s="34"/>
    </row>
    <row r="2086" spans="2:2" x14ac:dyDescent="0.3">
      <c r="B2086" s="34"/>
    </row>
    <row r="2087" spans="2:2" x14ac:dyDescent="0.3">
      <c r="B2087" s="34"/>
    </row>
    <row r="2088" spans="2:2" x14ac:dyDescent="0.3">
      <c r="B2088" s="34"/>
    </row>
    <row r="2089" spans="2:2" x14ac:dyDescent="0.3">
      <c r="B2089" s="34"/>
    </row>
    <row r="2090" spans="2:2" x14ac:dyDescent="0.3">
      <c r="B2090" s="34"/>
    </row>
    <row r="2091" spans="2:2" x14ac:dyDescent="0.3">
      <c r="B2091" s="34"/>
    </row>
    <row r="2092" spans="2:2" x14ac:dyDescent="0.3">
      <c r="B2092" s="34"/>
    </row>
    <row r="2093" spans="2:2" x14ac:dyDescent="0.3">
      <c r="B2093" s="34"/>
    </row>
    <row r="2094" spans="2:2" x14ac:dyDescent="0.3">
      <c r="B2094" s="34"/>
    </row>
    <row r="2095" spans="2:2" x14ac:dyDescent="0.3">
      <c r="B2095" s="34"/>
    </row>
    <row r="2096" spans="2:2" x14ac:dyDescent="0.3">
      <c r="B2096" s="34"/>
    </row>
    <row r="2097" spans="2:2" x14ac:dyDescent="0.3">
      <c r="B2097" s="34"/>
    </row>
    <row r="2098" spans="2:2" x14ac:dyDescent="0.3">
      <c r="B2098" s="34"/>
    </row>
    <row r="2099" spans="2:2" x14ac:dyDescent="0.3">
      <c r="B2099" s="34"/>
    </row>
    <row r="2100" spans="2:2" x14ac:dyDescent="0.3">
      <c r="B2100" s="34"/>
    </row>
    <row r="2101" spans="2:2" x14ac:dyDescent="0.3">
      <c r="B2101" s="34"/>
    </row>
    <row r="2102" spans="2:2" x14ac:dyDescent="0.3">
      <c r="B2102" s="34"/>
    </row>
    <row r="2103" spans="2:2" x14ac:dyDescent="0.3">
      <c r="B2103" s="34"/>
    </row>
    <row r="2104" spans="2:2" x14ac:dyDescent="0.3">
      <c r="B2104" s="34"/>
    </row>
    <row r="2105" spans="2:2" x14ac:dyDescent="0.3">
      <c r="B2105" s="34"/>
    </row>
    <row r="2106" spans="2:2" x14ac:dyDescent="0.3">
      <c r="B2106" s="34"/>
    </row>
    <row r="2107" spans="2:2" x14ac:dyDescent="0.3">
      <c r="B2107" s="34"/>
    </row>
    <row r="2108" spans="2:2" x14ac:dyDescent="0.3">
      <c r="B2108" s="34"/>
    </row>
    <row r="2109" spans="2:2" x14ac:dyDescent="0.3">
      <c r="B2109" s="34"/>
    </row>
    <row r="2110" spans="2:2" x14ac:dyDescent="0.3">
      <c r="B2110" s="34"/>
    </row>
    <row r="2111" spans="2:2" x14ac:dyDescent="0.3">
      <c r="B2111" s="34"/>
    </row>
    <row r="2112" spans="2:2" x14ac:dyDescent="0.3">
      <c r="B2112" s="34"/>
    </row>
    <row r="2113" spans="2:2" x14ac:dyDescent="0.3">
      <c r="B2113" s="34"/>
    </row>
    <row r="2114" spans="2:2" x14ac:dyDescent="0.3">
      <c r="B2114" s="34"/>
    </row>
    <row r="2115" spans="2:2" x14ac:dyDescent="0.3">
      <c r="B2115" s="34"/>
    </row>
    <row r="2116" spans="2:2" x14ac:dyDescent="0.3">
      <c r="B2116" s="34"/>
    </row>
    <row r="2117" spans="2:2" x14ac:dyDescent="0.3">
      <c r="B2117" s="34"/>
    </row>
    <row r="2118" spans="2:2" x14ac:dyDescent="0.3">
      <c r="B2118" s="34"/>
    </row>
    <row r="2119" spans="2:2" x14ac:dyDescent="0.3">
      <c r="B2119" s="34"/>
    </row>
    <row r="2120" spans="2:2" x14ac:dyDescent="0.3">
      <c r="B2120" s="34"/>
    </row>
    <row r="2121" spans="2:2" x14ac:dyDescent="0.3">
      <c r="B2121" s="34"/>
    </row>
    <row r="2122" spans="2:2" x14ac:dyDescent="0.3">
      <c r="B2122" s="34"/>
    </row>
    <row r="2123" spans="2:2" x14ac:dyDescent="0.3">
      <c r="B2123" s="34"/>
    </row>
    <row r="2124" spans="2:2" x14ac:dyDescent="0.3">
      <c r="B2124" s="34"/>
    </row>
    <row r="2125" spans="2:2" x14ac:dyDescent="0.3">
      <c r="B2125" s="34"/>
    </row>
    <row r="2126" spans="2:2" x14ac:dyDescent="0.3">
      <c r="B2126" s="34"/>
    </row>
    <row r="2127" spans="2:2" x14ac:dyDescent="0.3">
      <c r="B2127" s="34"/>
    </row>
    <row r="2128" spans="2:2" x14ac:dyDescent="0.3">
      <c r="B2128" s="34"/>
    </row>
    <row r="2129" spans="2:2" x14ac:dyDescent="0.3">
      <c r="B2129" s="34"/>
    </row>
    <row r="2130" spans="2:2" x14ac:dyDescent="0.3">
      <c r="B2130" s="34"/>
    </row>
    <row r="2131" spans="2:2" x14ac:dyDescent="0.3">
      <c r="B2131" s="34"/>
    </row>
    <row r="2132" spans="2:2" x14ac:dyDescent="0.3">
      <c r="B2132" s="34"/>
    </row>
    <row r="2133" spans="2:2" x14ac:dyDescent="0.3">
      <c r="B2133" s="34"/>
    </row>
    <row r="2134" spans="2:2" x14ac:dyDescent="0.3">
      <c r="B2134" s="34"/>
    </row>
    <row r="2135" spans="2:2" x14ac:dyDescent="0.3">
      <c r="B2135" s="34"/>
    </row>
    <row r="2136" spans="2:2" x14ac:dyDescent="0.3">
      <c r="B2136" s="34"/>
    </row>
    <row r="2137" spans="2:2" x14ac:dyDescent="0.3">
      <c r="B2137" s="34"/>
    </row>
    <row r="2138" spans="2:2" x14ac:dyDescent="0.3">
      <c r="B2138" s="34"/>
    </row>
    <row r="2139" spans="2:2" x14ac:dyDescent="0.3">
      <c r="B2139" s="34"/>
    </row>
    <row r="2140" spans="2:2" x14ac:dyDescent="0.3">
      <c r="B2140" s="34"/>
    </row>
    <row r="2141" spans="2:2" x14ac:dyDescent="0.3">
      <c r="B2141" s="34"/>
    </row>
    <row r="2142" spans="2:2" x14ac:dyDescent="0.3">
      <c r="B2142" s="34"/>
    </row>
    <row r="2143" spans="2:2" x14ac:dyDescent="0.3">
      <c r="B2143" s="34"/>
    </row>
    <row r="2144" spans="2:2" x14ac:dyDescent="0.3">
      <c r="B2144" s="34"/>
    </row>
    <row r="2145" spans="2:2" x14ac:dyDescent="0.3">
      <c r="B2145" s="34"/>
    </row>
    <row r="2146" spans="2:2" x14ac:dyDescent="0.3">
      <c r="B2146" s="34"/>
    </row>
    <row r="2147" spans="2:2" x14ac:dyDescent="0.3">
      <c r="B2147" s="34"/>
    </row>
    <row r="2148" spans="2:2" x14ac:dyDescent="0.3">
      <c r="B2148" s="34"/>
    </row>
    <row r="2149" spans="2:2" x14ac:dyDescent="0.3">
      <c r="B2149" s="34"/>
    </row>
    <row r="2150" spans="2:2" x14ac:dyDescent="0.3">
      <c r="B2150" s="34"/>
    </row>
    <row r="2151" spans="2:2" x14ac:dyDescent="0.3">
      <c r="B2151" s="34"/>
    </row>
    <row r="2152" spans="2:2" x14ac:dyDescent="0.3">
      <c r="B2152" s="34"/>
    </row>
    <row r="2153" spans="2:2" x14ac:dyDescent="0.3">
      <c r="B2153" s="34"/>
    </row>
    <row r="2154" spans="2:2" x14ac:dyDescent="0.3">
      <c r="B2154" s="34"/>
    </row>
    <row r="2155" spans="2:2" x14ac:dyDescent="0.3">
      <c r="B2155" s="34"/>
    </row>
    <row r="2156" spans="2:2" x14ac:dyDescent="0.3">
      <c r="B2156" s="34"/>
    </row>
    <row r="2157" spans="2:2" x14ac:dyDescent="0.3">
      <c r="B2157" s="34"/>
    </row>
    <row r="2158" spans="2:2" x14ac:dyDescent="0.3">
      <c r="B2158" s="34"/>
    </row>
    <row r="2159" spans="2:2" x14ac:dyDescent="0.3">
      <c r="B2159" s="34"/>
    </row>
    <row r="2160" spans="2:2" x14ac:dyDescent="0.3">
      <c r="B2160" s="34"/>
    </row>
    <row r="2161" spans="2:2" x14ac:dyDescent="0.3">
      <c r="B2161" s="34"/>
    </row>
    <row r="2162" spans="2:2" x14ac:dyDescent="0.3">
      <c r="B2162" s="34"/>
    </row>
    <row r="2163" spans="2:2" x14ac:dyDescent="0.3">
      <c r="B2163" s="34"/>
    </row>
    <row r="2164" spans="2:2" x14ac:dyDescent="0.3">
      <c r="B2164" s="34"/>
    </row>
    <row r="2165" spans="2:2" x14ac:dyDescent="0.3">
      <c r="B2165" s="34"/>
    </row>
    <row r="2166" spans="2:2" x14ac:dyDescent="0.3">
      <c r="B2166" s="34"/>
    </row>
    <row r="2167" spans="2:2" x14ac:dyDescent="0.3">
      <c r="B2167" s="34"/>
    </row>
    <row r="2168" spans="2:2" x14ac:dyDescent="0.3">
      <c r="B2168" s="34"/>
    </row>
    <row r="2169" spans="2:2" x14ac:dyDescent="0.3">
      <c r="B2169" s="34"/>
    </row>
    <row r="2170" spans="2:2" x14ac:dyDescent="0.3">
      <c r="B2170" s="34"/>
    </row>
    <row r="2171" spans="2:2" x14ac:dyDescent="0.3">
      <c r="B2171" s="34"/>
    </row>
    <row r="2172" spans="2:2" x14ac:dyDescent="0.3">
      <c r="B2172" s="34"/>
    </row>
    <row r="2173" spans="2:2" x14ac:dyDescent="0.3">
      <c r="B2173" s="34"/>
    </row>
    <row r="2174" spans="2:2" x14ac:dyDescent="0.3">
      <c r="B2174" s="34"/>
    </row>
    <row r="2175" spans="2:2" x14ac:dyDescent="0.3">
      <c r="B2175" s="34"/>
    </row>
    <row r="2176" spans="2:2" x14ac:dyDescent="0.3">
      <c r="B2176" s="34"/>
    </row>
    <row r="2177" spans="2:2" x14ac:dyDescent="0.3">
      <c r="B2177" s="34"/>
    </row>
    <row r="2178" spans="2:2" x14ac:dyDescent="0.3">
      <c r="B2178" s="34"/>
    </row>
    <row r="2179" spans="2:2" x14ac:dyDescent="0.3">
      <c r="B2179" s="34"/>
    </row>
    <row r="2180" spans="2:2" x14ac:dyDescent="0.3">
      <c r="B2180" s="34"/>
    </row>
    <row r="2181" spans="2:2" x14ac:dyDescent="0.3">
      <c r="B2181" s="34"/>
    </row>
    <row r="2182" spans="2:2" x14ac:dyDescent="0.3">
      <c r="B2182" s="34"/>
    </row>
    <row r="2183" spans="2:2" x14ac:dyDescent="0.3">
      <c r="B2183" s="34"/>
    </row>
    <row r="2184" spans="2:2" x14ac:dyDescent="0.3">
      <c r="B2184" s="34"/>
    </row>
    <row r="2185" spans="2:2" x14ac:dyDescent="0.3">
      <c r="B2185" s="34"/>
    </row>
    <row r="2186" spans="2:2" x14ac:dyDescent="0.3">
      <c r="B2186" s="34"/>
    </row>
    <row r="2187" spans="2:2" x14ac:dyDescent="0.3">
      <c r="B2187" s="34"/>
    </row>
    <row r="2188" spans="2:2" x14ac:dyDescent="0.3">
      <c r="B2188" s="34"/>
    </row>
    <row r="2189" spans="2:2" x14ac:dyDescent="0.3">
      <c r="B2189" s="34"/>
    </row>
    <row r="2190" spans="2:2" x14ac:dyDescent="0.3">
      <c r="B2190" s="34"/>
    </row>
    <row r="2191" spans="2:2" x14ac:dyDescent="0.3">
      <c r="B2191" s="34"/>
    </row>
    <row r="2192" spans="2:2" x14ac:dyDescent="0.3">
      <c r="B2192" s="34"/>
    </row>
    <row r="2193" spans="2:2" x14ac:dyDescent="0.3">
      <c r="B2193" s="34"/>
    </row>
    <row r="2194" spans="2:2" x14ac:dyDescent="0.3">
      <c r="B2194" s="34"/>
    </row>
    <row r="2195" spans="2:2" x14ac:dyDescent="0.3">
      <c r="B2195" s="34"/>
    </row>
    <row r="2196" spans="2:2" x14ac:dyDescent="0.3">
      <c r="B2196" s="34"/>
    </row>
    <row r="2197" spans="2:2" x14ac:dyDescent="0.3">
      <c r="B2197" s="34"/>
    </row>
    <row r="2198" spans="2:2" x14ac:dyDescent="0.3">
      <c r="B2198" s="34"/>
    </row>
    <row r="2199" spans="2:2" x14ac:dyDescent="0.3">
      <c r="B2199" s="34"/>
    </row>
    <row r="2200" spans="2:2" x14ac:dyDescent="0.3">
      <c r="B2200" s="34"/>
    </row>
    <row r="2201" spans="2:2" x14ac:dyDescent="0.3">
      <c r="B2201" s="34"/>
    </row>
    <row r="2202" spans="2:2" x14ac:dyDescent="0.3">
      <c r="B2202" s="34"/>
    </row>
    <row r="2203" spans="2:2" x14ac:dyDescent="0.3">
      <c r="B2203" s="34"/>
    </row>
    <row r="2204" spans="2:2" x14ac:dyDescent="0.3">
      <c r="B2204" s="34"/>
    </row>
    <row r="2205" spans="2:2" x14ac:dyDescent="0.3">
      <c r="B2205" s="34"/>
    </row>
    <row r="2206" spans="2:2" x14ac:dyDescent="0.3">
      <c r="B2206" s="34"/>
    </row>
    <row r="2207" spans="2:2" x14ac:dyDescent="0.3">
      <c r="B2207" s="34"/>
    </row>
    <row r="2208" spans="2:2" x14ac:dyDescent="0.3">
      <c r="B2208" s="34"/>
    </row>
    <row r="2209" spans="2:2" x14ac:dyDescent="0.3">
      <c r="B2209" s="34"/>
    </row>
    <row r="2210" spans="2:2" x14ac:dyDescent="0.3">
      <c r="B2210" s="34"/>
    </row>
    <row r="2211" spans="2:2" x14ac:dyDescent="0.3">
      <c r="B2211" s="34"/>
    </row>
    <row r="2212" spans="2:2" x14ac:dyDescent="0.3">
      <c r="B2212" s="34"/>
    </row>
    <row r="2213" spans="2:2" x14ac:dyDescent="0.3">
      <c r="B2213" s="34"/>
    </row>
    <row r="2214" spans="2:2" x14ac:dyDescent="0.3">
      <c r="B2214" s="34"/>
    </row>
    <row r="2215" spans="2:2" x14ac:dyDescent="0.3">
      <c r="B2215" s="34"/>
    </row>
    <row r="2216" spans="2:2" x14ac:dyDescent="0.3">
      <c r="B2216" s="34"/>
    </row>
    <row r="2217" spans="2:2" x14ac:dyDescent="0.3">
      <c r="B2217" s="34"/>
    </row>
    <row r="2218" spans="2:2" x14ac:dyDescent="0.3">
      <c r="B2218" s="34"/>
    </row>
    <row r="2219" spans="2:2" x14ac:dyDescent="0.3">
      <c r="B2219" s="34"/>
    </row>
    <row r="2220" spans="2:2" x14ac:dyDescent="0.3">
      <c r="B2220" s="34"/>
    </row>
    <row r="2221" spans="2:2" x14ac:dyDescent="0.3">
      <c r="B2221" s="34"/>
    </row>
    <row r="2222" spans="2:2" x14ac:dyDescent="0.3">
      <c r="B2222" s="34"/>
    </row>
    <row r="2223" spans="2:2" x14ac:dyDescent="0.3">
      <c r="B2223" s="34"/>
    </row>
    <row r="2224" spans="2:2" x14ac:dyDescent="0.3">
      <c r="B2224" s="34"/>
    </row>
    <row r="2225" spans="2:2" x14ac:dyDescent="0.3">
      <c r="B2225" s="34"/>
    </row>
    <row r="2226" spans="2:2" x14ac:dyDescent="0.3">
      <c r="B2226" s="34"/>
    </row>
    <row r="2227" spans="2:2" x14ac:dyDescent="0.3">
      <c r="B2227" s="34"/>
    </row>
    <row r="2228" spans="2:2" x14ac:dyDescent="0.3">
      <c r="B2228" s="34"/>
    </row>
    <row r="2229" spans="2:2" x14ac:dyDescent="0.3">
      <c r="B2229" s="34"/>
    </row>
    <row r="2230" spans="2:2" x14ac:dyDescent="0.3">
      <c r="B2230" s="34"/>
    </row>
    <row r="2231" spans="2:2" x14ac:dyDescent="0.3">
      <c r="B2231" s="34"/>
    </row>
    <row r="2232" spans="2:2" x14ac:dyDescent="0.3">
      <c r="B2232" s="34"/>
    </row>
    <row r="2233" spans="2:2" x14ac:dyDescent="0.3">
      <c r="B2233" s="34"/>
    </row>
    <row r="2234" spans="2:2" x14ac:dyDescent="0.3">
      <c r="B2234" s="34"/>
    </row>
    <row r="2235" spans="2:2" x14ac:dyDescent="0.3">
      <c r="B2235" s="34"/>
    </row>
    <row r="2236" spans="2:2" x14ac:dyDescent="0.3">
      <c r="B2236" s="34"/>
    </row>
    <row r="2237" spans="2:2" x14ac:dyDescent="0.3">
      <c r="B2237" s="34"/>
    </row>
    <row r="2238" spans="2:2" x14ac:dyDescent="0.3">
      <c r="B2238" s="34"/>
    </row>
    <row r="2239" spans="2:2" x14ac:dyDescent="0.3">
      <c r="B2239" s="34"/>
    </row>
    <row r="2240" spans="2:2" x14ac:dyDescent="0.3">
      <c r="B2240" s="34"/>
    </row>
    <row r="2241" spans="2:2" x14ac:dyDescent="0.3">
      <c r="B2241" s="34"/>
    </row>
    <row r="2242" spans="2:2" x14ac:dyDescent="0.3">
      <c r="B2242" s="34"/>
    </row>
    <row r="2243" spans="2:2" x14ac:dyDescent="0.3">
      <c r="B2243" s="34"/>
    </row>
    <row r="2244" spans="2:2" x14ac:dyDescent="0.3">
      <c r="B2244" s="34"/>
    </row>
    <row r="2245" spans="2:2" x14ac:dyDescent="0.3">
      <c r="B2245" s="34"/>
    </row>
    <row r="2246" spans="2:2" x14ac:dyDescent="0.3">
      <c r="B2246" s="34"/>
    </row>
    <row r="2247" spans="2:2" x14ac:dyDescent="0.3">
      <c r="B2247" s="34"/>
    </row>
    <row r="2248" spans="2:2" x14ac:dyDescent="0.3">
      <c r="B2248" s="34"/>
    </row>
    <row r="2249" spans="2:2" x14ac:dyDescent="0.3">
      <c r="B2249" s="34"/>
    </row>
    <row r="2250" spans="2:2" x14ac:dyDescent="0.3">
      <c r="B2250" s="34"/>
    </row>
    <row r="2251" spans="2:2" x14ac:dyDescent="0.3">
      <c r="B2251" s="34"/>
    </row>
    <row r="2252" spans="2:2" x14ac:dyDescent="0.3">
      <c r="B2252" s="34"/>
    </row>
    <row r="2253" spans="2:2" x14ac:dyDescent="0.3">
      <c r="B2253" s="34"/>
    </row>
    <row r="2254" spans="2:2" x14ac:dyDescent="0.3">
      <c r="B2254" s="34"/>
    </row>
    <row r="2255" spans="2:2" x14ac:dyDescent="0.3">
      <c r="B2255" s="34"/>
    </row>
    <row r="2256" spans="2:2" x14ac:dyDescent="0.3">
      <c r="B2256" s="34"/>
    </row>
    <row r="2257" spans="2:2" x14ac:dyDescent="0.3">
      <c r="B2257" s="34"/>
    </row>
    <row r="2258" spans="2:2" x14ac:dyDescent="0.3">
      <c r="B2258" s="34"/>
    </row>
    <row r="2259" spans="2:2" x14ac:dyDescent="0.3">
      <c r="B2259" s="34"/>
    </row>
    <row r="2260" spans="2:2" x14ac:dyDescent="0.3">
      <c r="B2260" s="34"/>
    </row>
    <row r="2261" spans="2:2" x14ac:dyDescent="0.3">
      <c r="B2261" s="34"/>
    </row>
    <row r="2262" spans="2:2" x14ac:dyDescent="0.3">
      <c r="B2262" s="34"/>
    </row>
    <row r="2263" spans="2:2" x14ac:dyDescent="0.3">
      <c r="B2263" s="34"/>
    </row>
    <row r="2264" spans="2:2" x14ac:dyDescent="0.3">
      <c r="B2264" s="34"/>
    </row>
    <row r="2265" spans="2:2" x14ac:dyDescent="0.3">
      <c r="B2265" s="34"/>
    </row>
    <row r="2266" spans="2:2" x14ac:dyDescent="0.3">
      <c r="B2266" s="34"/>
    </row>
    <row r="2267" spans="2:2" x14ac:dyDescent="0.3">
      <c r="B2267" s="34"/>
    </row>
    <row r="2268" spans="2:2" x14ac:dyDescent="0.3">
      <c r="B2268" s="34"/>
    </row>
    <row r="2269" spans="2:2" x14ac:dyDescent="0.3">
      <c r="B2269" s="34"/>
    </row>
    <row r="2270" spans="2:2" x14ac:dyDescent="0.3">
      <c r="B2270" s="34"/>
    </row>
    <row r="2271" spans="2:2" x14ac:dyDescent="0.3">
      <c r="B2271" s="34"/>
    </row>
    <row r="2272" spans="2:2" x14ac:dyDescent="0.3">
      <c r="B2272" s="34"/>
    </row>
    <row r="2273" spans="2:2" x14ac:dyDescent="0.3">
      <c r="B2273" s="34"/>
    </row>
    <row r="2274" spans="2:2" x14ac:dyDescent="0.3">
      <c r="B2274" s="34"/>
    </row>
    <row r="2275" spans="2:2" x14ac:dyDescent="0.3">
      <c r="B2275" s="34"/>
    </row>
    <row r="2276" spans="2:2" x14ac:dyDescent="0.3">
      <c r="B2276" s="34"/>
    </row>
    <row r="2277" spans="2:2" x14ac:dyDescent="0.3">
      <c r="B2277" s="34"/>
    </row>
    <row r="2278" spans="2:2" x14ac:dyDescent="0.3">
      <c r="B2278" s="34"/>
    </row>
    <row r="2279" spans="2:2" x14ac:dyDescent="0.3">
      <c r="B2279" s="34"/>
    </row>
    <row r="2280" spans="2:2" x14ac:dyDescent="0.3">
      <c r="B2280" s="34"/>
    </row>
    <row r="2281" spans="2:2" x14ac:dyDescent="0.3">
      <c r="B2281" s="34"/>
    </row>
    <row r="2282" spans="2:2" x14ac:dyDescent="0.3">
      <c r="B2282" s="34"/>
    </row>
    <row r="2283" spans="2:2" x14ac:dyDescent="0.3">
      <c r="B2283" s="34"/>
    </row>
    <row r="2284" spans="2:2" x14ac:dyDescent="0.3">
      <c r="B2284" s="34"/>
    </row>
    <row r="2285" spans="2:2" x14ac:dyDescent="0.3">
      <c r="B2285" s="34"/>
    </row>
    <row r="2286" spans="2:2" x14ac:dyDescent="0.3">
      <c r="B2286" s="34"/>
    </row>
    <row r="2287" spans="2:2" x14ac:dyDescent="0.3">
      <c r="B2287" s="34"/>
    </row>
    <row r="2288" spans="2:2" x14ac:dyDescent="0.3">
      <c r="B2288" s="34"/>
    </row>
    <row r="2289" spans="2:2" x14ac:dyDescent="0.3">
      <c r="B2289" s="34"/>
    </row>
    <row r="2290" spans="2:2" x14ac:dyDescent="0.3">
      <c r="B2290" s="34"/>
    </row>
    <row r="2291" spans="2:2" x14ac:dyDescent="0.3">
      <c r="B2291" s="34"/>
    </row>
    <row r="2292" spans="2:2" x14ac:dyDescent="0.3">
      <c r="B2292" s="34"/>
    </row>
    <row r="2293" spans="2:2" x14ac:dyDescent="0.3">
      <c r="B2293" s="34"/>
    </row>
    <row r="2294" spans="2:2" x14ac:dyDescent="0.3">
      <c r="B2294" s="34"/>
    </row>
    <row r="2295" spans="2:2" x14ac:dyDescent="0.3">
      <c r="B2295" s="34"/>
    </row>
    <row r="2296" spans="2:2" x14ac:dyDescent="0.3">
      <c r="B2296" s="34"/>
    </row>
    <row r="2297" spans="2:2" x14ac:dyDescent="0.3">
      <c r="B2297" s="34"/>
    </row>
    <row r="2298" spans="2:2" x14ac:dyDescent="0.3">
      <c r="B2298" s="34"/>
    </row>
    <row r="2299" spans="2:2" x14ac:dyDescent="0.3">
      <c r="B2299" s="34"/>
    </row>
    <row r="2300" spans="2:2" x14ac:dyDescent="0.3">
      <c r="B2300" s="34"/>
    </row>
    <row r="2301" spans="2:2" x14ac:dyDescent="0.3">
      <c r="B2301" s="34"/>
    </row>
    <row r="2302" spans="2:2" x14ac:dyDescent="0.3">
      <c r="B2302" s="34"/>
    </row>
    <row r="2303" spans="2:2" x14ac:dyDescent="0.3">
      <c r="B2303" s="34"/>
    </row>
    <row r="2304" spans="2:2" x14ac:dyDescent="0.3">
      <c r="B2304" s="34"/>
    </row>
    <row r="2305" spans="2:2" x14ac:dyDescent="0.3">
      <c r="B2305" s="34"/>
    </row>
    <row r="2306" spans="2:2" x14ac:dyDescent="0.3">
      <c r="B2306" s="34"/>
    </row>
    <row r="2307" spans="2:2" x14ac:dyDescent="0.3">
      <c r="B2307" s="34"/>
    </row>
    <row r="2308" spans="2:2" x14ac:dyDescent="0.3">
      <c r="B2308" s="34"/>
    </row>
    <row r="2309" spans="2:2" x14ac:dyDescent="0.3">
      <c r="B2309" s="34"/>
    </row>
    <row r="2310" spans="2:2" x14ac:dyDescent="0.3">
      <c r="B2310" s="34"/>
    </row>
    <row r="2311" spans="2:2" x14ac:dyDescent="0.3">
      <c r="B2311" s="34"/>
    </row>
    <row r="2312" spans="2:2" x14ac:dyDescent="0.3">
      <c r="B2312" s="34"/>
    </row>
    <row r="2313" spans="2:2" x14ac:dyDescent="0.3">
      <c r="B2313" s="34"/>
    </row>
    <row r="2314" spans="2:2" x14ac:dyDescent="0.3">
      <c r="B2314" s="34"/>
    </row>
    <row r="2315" spans="2:2" x14ac:dyDescent="0.3">
      <c r="B2315" s="34"/>
    </row>
    <row r="2316" spans="2:2" x14ac:dyDescent="0.3">
      <c r="B2316" s="34"/>
    </row>
    <row r="2317" spans="2:2" x14ac:dyDescent="0.3">
      <c r="B2317" s="34"/>
    </row>
    <row r="2318" spans="2:2" x14ac:dyDescent="0.3">
      <c r="B2318" s="34"/>
    </row>
    <row r="2319" spans="2:2" x14ac:dyDescent="0.3">
      <c r="B2319" s="34"/>
    </row>
    <row r="2320" spans="2:2" x14ac:dyDescent="0.3">
      <c r="B2320" s="34"/>
    </row>
    <row r="2321" spans="2:2" x14ac:dyDescent="0.3">
      <c r="B2321" s="34"/>
    </row>
    <row r="2322" spans="2:2" x14ac:dyDescent="0.3">
      <c r="B2322" s="34"/>
    </row>
    <row r="2323" spans="2:2" x14ac:dyDescent="0.3">
      <c r="B2323" s="34"/>
    </row>
    <row r="2324" spans="2:2" x14ac:dyDescent="0.3">
      <c r="B2324" s="34"/>
    </row>
    <row r="2325" spans="2:2" x14ac:dyDescent="0.3">
      <c r="B2325" s="34"/>
    </row>
    <row r="2326" spans="2:2" x14ac:dyDescent="0.3">
      <c r="B2326" s="34"/>
    </row>
    <row r="2327" spans="2:2" x14ac:dyDescent="0.3">
      <c r="B2327" s="34"/>
    </row>
    <row r="2328" spans="2:2" x14ac:dyDescent="0.3">
      <c r="B2328" s="34"/>
    </row>
    <row r="2329" spans="2:2" x14ac:dyDescent="0.3">
      <c r="B2329" s="34"/>
    </row>
    <row r="2330" spans="2:2" x14ac:dyDescent="0.3">
      <c r="B2330" s="34"/>
    </row>
    <row r="2331" spans="2:2" x14ac:dyDescent="0.3">
      <c r="B2331" s="34"/>
    </row>
    <row r="2332" spans="2:2" x14ac:dyDescent="0.3">
      <c r="B2332" s="34"/>
    </row>
    <row r="2333" spans="2:2" x14ac:dyDescent="0.3">
      <c r="B2333" s="34"/>
    </row>
    <row r="2334" spans="2:2" x14ac:dyDescent="0.3">
      <c r="B2334" s="34"/>
    </row>
    <row r="2335" spans="2:2" x14ac:dyDescent="0.3">
      <c r="B2335" s="34"/>
    </row>
    <row r="2336" spans="2:2" x14ac:dyDescent="0.3">
      <c r="B2336" s="34"/>
    </row>
    <row r="2337" spans="2:2" x14ac:dyDescent="0.3">
      <c r="B2337" s="34"/>
    </row>
    <row r="2338" spans="2:2" x14ac:dyDescent="0.3">
      <c r="B2338" s="34"/>
    </row>
    <row r="2339" spans="2:2" x14ac:dyDescent="0.3">
      <c r="B2339" s="34"/>
    </row>
    <row r="2340" spans="2:2" x14ac:dyDescent="0.3">
      <c r="B2340" s="34"/>
    </row>
    <row r="2341" spans="2:2" x14ac:dyDescent="0.3">
      <c r="B2341" s="34"/>
    </row>
    <row r="2342" spans="2:2" x14ac:dyDescent="0.3">
      <c r="B2342" s="34"/>
    </row>
    <row r="2343" spans="2:2" x14ac:dyDescent="0.3">
      <c r="B2343" s="34"/>
    </row>
    <row r="2344" spans="2:2" x14ac:dyDescent="0.3">
      <c r="B2344" s="34"/>
    </row>
    <row r="2345" spans="2:2" x14ac:dyDescent="0.3">
      <c r="B2345" s="34"/>
    </row>
    <row r="2346" spans="2:2" x14ac:dyDescent="0.3">
      <c r="B2346" s="34"/>
    </row>
    <row r="2347" spans="2:2" x14ac:dyDescent="0.3">
      <c r="B2347" s="34"/>
    </row>
    <row r="2348" spans="2:2" x14ac:dyDescent="0.3">
      <c r="B2348" s="34"/>
    </row>
    <row r="2349" spans="2:2" x14ac:dyDescent="0.3">
      <c r="B2349" s="34"/>
    </row>
    <row r="2350" spans="2:2" x14ac:dyDescent="0.3">
      <c r="B2350" s="34"/>
    </row>
    <row r="2351" spans="2:2" x14ac:dyDescent="0.3">
      <c r="B2351" s="34"/>
    </row>
    <row r="2352" spans="2:2" x14ac:dyDescent="0.3">
      <c r="B2352" s="34"/>
    </row>
    <row r="2353" spans="2:2" x14ac:dyDescent="0.3">
      <c r="B2353" s="34"/>
    </row>
    <row r="2354" spans="2:2" x14ac:dyDescent="0.3">
      <c r="B2354" s="34"/>
    </row>
    <row r="2355" spans="2:2" x14ac:dyDescent="0.3">
      <c r="B2355" s="34"/>
    </row>
    <row r="2356" spans="2:2" x14ac:dyDescent="0.3">
      <c r="B2356" s="34"/>
    </row>
    <row r="2357" spans="2:2" x14ac:dyDescent="0.3">
      <c r="B2357" s="34"/>
    </row>
    <row r="2358" spans="2:2" x14ac:dyDescent="0.3">
      <c r="B2358" s="34"/>
    </row>
    <row r="2359" spans="2:2" x14ac:dyDescent="0.3">
      <c r="B2359" s="34"/>
    </row>
    <row r="2360" spans="2:2" x14ac:dyDescent="0.3">
      <c r="B2360" s="34"/>
    </row>
    <row r="2361" spans="2:2" x14ac:dyDescent="0.3">
      <c r="B2361" s="34"/>
    </row>
    <row r="2362" spans="2:2" x14ac:dyDescent="0.3">
      <c r="B2362" s="34"/>
    </row>
    <row r="2363" spans="2:2" x14ac:dyDescent="0.3">
      <c r="B2363" s="34"/>
    </row>
    <row r="2364" spans="2:2" x14ac:dyDescent="0.3">
      <c r="B2364" s="34"/>
    </row>
    <row r="2365" spans="2:2" x14ac:dyDescent="0.3">
      <c r="B2365" s="34"/>
    </row>
    <row r="2366" spans="2:2" x14ac:dyDescent="0.3">
      <c r="B2366" s="34"/>
    </row>
    <row r="2367" spans="2:2" x14ac:dyDescent="0.3">
      <c r="B2367" s="34"/>
    </row>
    <row r="2368" spans="2:2" x14ac:dyDescent="0.3">
      <c r="B2368" s="34"/>
    </row>
    <row r="2369" spans="2:2" x14ac:dyDescent="0.3">
      <c r="B2369" s="34"/>
    </row>
    <row r="2370" spans="2:2" x14ac:dyDescent="0.3">
      <c r="B2370" s="34"/>
    </row>
    <row r="2371" spans="2:2" x14ac:dyDescent="0.3">
      <c r="B2371" s="34"/>
    </row>
    <row r="2372" spans="2:2" x14ac:dyDescent="0.3">
      <c r="B2372" s="34"/>
    </row>
    <row r="2373" spans="2:2" x14ac:dyDescent="0.3">
      <c r="B2373" s="34"/>
    </row>
    <row r="2374" spans="2:2" x14ac:dyDescent="0.3">
      <c r="B2374" s="34"/>
    </row>
    <row r="2375" spans="2:2" x14ac:dyDescent="0.3">
      <c r="B2375" s="34"/>
    </row>
    <row r="2376" spans="2:2" x14ac:dyDescent="0.3">
      <c r="B2376" s="34"/>
    </row>
    <row r="2377" spans="2:2" x14ac:dyDescent="0.3">
      <c r="B2377" s="34"/>
    </row>
    <row r="2378" spans="2:2" x14ac:dyDescent="0.3">
      <c r="B2378" s="34"/>
    </row>
    <row r="2379" spans="2:2" x14ac:dyDescent="0.3">
      <c r="B2379" s="34"/>
    </row>
    <row r="2380" spans="2:2" x14ac:dyDescent="0.3">
      <c r="B2380" s="34"/>
    </row>
    <row r="2381" spans="2:2" x14ac:dyDescent="0.3">
      <c r="B2381" s="34"/>
    </row>
    <row r="2382" spans="2:2" x14ac:dyDescent="0.3">
      <c r="B2382" s="34"/>
    </row>
    <row r="2383" spans="2:2" x14ac:dyDescent="0.3">
      <c r="B2383" s="34"/>
    </row>
    <row r="2384" spans="2:2" x14ac:dyDescent="0.3">
      <c r="B2384" s="34"/>
    </row>
    <row r="2385" spans="2:2" x14ac:dyDescent="0.3">
      <c r="B2385" s="34"/>
    </row>
    <row r="2386" spans="2:2" x14ac:dyDescent="0.3">
      <c r="B2386" s="34"/>
    </row>
    <row r="2387" spans="2:2" x14ac:dyDescent="0.3">
      <c r="B2387" s="34"/>
    </row>
    <row r="2388" spans="2:2" x14ac:dyDescent="0.3">
      <c r="B2388" s="34"/>
    </row>
    <row r="2389" spans="2:2" x14ac:dyDescent="0.3">
      <c r="B2389" s="34"/>
    </row>
    <row r="2390" spans="2:2" x14ac:dyDescent="0.3">
      <c r="B2390" s="34"/>
    </row>
    <row r="2391" spans="2:2" x14ac:dyDescent="0.3">
      <c r="B2391" s="34"/>
    </row>
    <row r="2392" spans="2:2" x14ac:dyDescent="0.3">
      <c r="B2392" s="34"/>
    </row>
    <row r="2393" spans="2:2" x14ac:dyDescent="0.3">
      <c r="B2393" s="34"/>
    </row>
    <row r="2394" spans="2:2" x14ac:dyDescent="0.3">
      <c r="B2394" s="34"/>
    </row>
    <row r="2395" spans="2:2" x14ac:dyDescent="0.3">
      <c r="B2395" s="34"/>
    </row>
    <row r="2396" spans="2:2" x14ac:dyDescent="0.3">
      <c r="B2396" s="34"/>
    </row>
    <row r="2397" spans="2:2" x14ac:dyDescent="0.3">
      <c r="B2397" s="34"/>
    </row>
    <row r="2398" spans="2:2" x14ac:dyDescent="0.3">
      <c r="B2398" s="34"/>
    </row>
    <row r="2399" spans="2:2" x14ac:dyDescent="0.3">
      <c r="B2399" s="34"/>
    </row>
    <row r="2400" spans="2:2" x14ac:dyDescent="0.3">
      <c r="B2400" s="34"/>
    </row>
    <row r="2401" spans="2:2" x14ac:dyDescent="0.3">
      <c r="B2401" s="34"/>
    </row>
    <row r="2402" spans="2:2" x14ac:dyDescent="0.3">
      <c r="B2402" s="34"/>
    </row>
    <row r="2403" spans="2:2" x14ac:dyDescent="0.3">
      <c r="B2403" s="34"/>
    </row>
    <row r="2404" spans="2:2" x14ac:dyDescent="0.3">
      <c r="B2404" s="34"/>
    </row>
    <row r="2405" spans="2:2" x14ac:dyDescent="0.3">
      <c r="B2405" s="34"/>
    </row>
    <row r="2406" spans="2:2" x14ac:dyDescent="0.3">
      <c r="B2406" s="34"/>
    </row>
    <row r="2407" spans="2:2" x14ac:dyDescent="0.3">
      <c r="B2407" s="34"/>
    </row>
    <row r="2408" spans="2:2" x14ac:dyDescent="0.3">
      <c r="B2408" s="34"/>
    </row>
    <row r="2409" spans="2:2" x14ac:dyDescent="0.3">
      <c r="B2409" s="34"/>
    </row>
    <row r="2410" spans="2:2" x14ac:dyDescent="0.3">
      <c r="B2410" s="34"/>
    </row>
    <row r="2411" spans="2:2" x14ac:dyDescent="0.3">
      <c r="B2411" s="34"/>
    </row>
    <row r="2412" spans="2:2" x14ac:dyDescent="0.3">
      <c r="B2412" s="34"/>
    </row>
    <row r="2413" spans="2:2" x14ac:dyDescent="0.3">
      <c r="B2413" s="34"/>
    </row>
    <row r="2414" spans="2:2" x14ac:dyDescent="0.3">
      <c r="B2414" s="34"/>
    </row>
    <row r="2415" spans="2:2" x14ac:dyDescent="0.3">
      <c r="B2415" s="34"/>
    </row>
    <row r="2416" spans="2:2" x14ac:dyDescent="0.3">
      <c r="B2416" s="34"/>
    </row>
    <row r="2417" spans="2:2" x14ac:dyDescent="0.3">
      <c r="B2417" s="34"/>
    </row>
    <row r="2418" spans="2:2" x14ac:dyDescent="0.3">
      <c r="B2418" s="34"/>
    </row>
    <row r="2419" spans="2:2" x14ac:dyDescent="0.3">
      <c r="B2419" s="34"/>
    </row>
    <row r="2420" spans="2:2" x14ac:dyDescent="0.3">
      <c r="B2420" s="34"/>
    </row>
    <row r="2421" spans="2:2" x14ac:dyDescent="0.3">
      <c r="B2421" s="34"/>
    </row>
    <row r="2422" spans="2:2" x14ac:dyDescent="0.3">
      <c r="B2422" s="34"/>
    </row>
    <row r="2423" spans="2:2" x14ac:dyDescent="0.3">
      <c r="B2423" s="34"/>
    </row>
    <row r="2424" spans="2:2" x14ac:dyDescent="0.3">
      <c r="B2424" s="34"/>
    </row>
    <row r="2425" spans="2:2" x14ac:dyDescent="0.3">
      <c r="B2425" s="34"/>
    </row>
    <row r="2426" spans="2:2" x14ac:dyDescent="0.3">
      <c r="B2426" s="34"/>
    </row>
    <row r="2427" spans="2:2" x14ac:dyDescent="0.3">
      <c r="B2427" s="34"/>
    </row>
    <row r="2428" spans="2:2" x14ac:dyDescent="0.3">
      <c r="B2428" s="34"/>
    </row>
    <row r="2429" spans="2:2" x14ac:dyDescent="0.3">
      <c r="B2429" s="34"/>
    </row>
    <row r="2430" spans="2:2" x14ac:dyDescent="0.3">
      <c r="B2430" s="34"/>
    </row>
    <row r="2431" spans="2:2" x14ac:dyDescent="0.3">
      <c r="B2431" s="34"/>
    </row>
    <row r="2432" spans="2:2" x14ac:dyDescent="0.3">
      <c r="B2432" s="34"/>
    </row>
    <row r="2433" spans="2:2" x14ac:dyDescent="0.3">
      <c r="B2433" s="34"/>
    </row>
    <row r="2434" spans="2:2" x14ac:dyDescent="0.3">
      <c r="B2434" s="34"/>
    </row>
    <row r="2435" spans="2:2" x14ac:dyDescent="0.3">
      <c r="B2435" s="34"/>
    </row>
    <row r="2436" spans="2:2" x14ac:dyDescent="0.3">
      <c r="B2436" s="34"/>
    </row>
    <row r="2437" spans="2:2" x14ac:dyDescent="0.3">
      <c r="B2437" s="34"/>
    </row>
    <row r="2438" spans="2:2" x14ac:dyDescent="0.3">
      <c r="B2438" s="34"/>
    </row>
    <row r="2439" spans="2:2" x14ac:dyDescent="0.3">
      <c r="B2439" s="34"/>
    </row>
    <row r="2440" spans="2:2" x14ac:dyDescent="0.3">
      <c r="B2440" s="34"/>
    </row>
    <row r="2441" spans="2:2" x14ac:dyDescent="0.3">
      <c r="B2441" s="34"/>
    </row>
    <row r="2442" spans="2:2" x14ac:dyDescent="0.3">
      <c r="B2442" s="34"/>
    </row>
    <row r="2443" spans="2:2" x14ac:dyDescent="0.3">
      <c r="B2443" s="34"/>
    </row>
    <row r="2444" spans="2:2" x14ac:dyDescent="0.3">
      <c r="B2444" s="34"/>
    </row>
    <row r="2445" spans="2:2" x14ac:dyDescent="0.3">
      <c r="B2445" s="34"/>
    </row>
    <row r="2446" spans="2:2" x14ac:dyDescent="0.3">
      <c r="B2446" s="34"/>
    </row>
    <row r="2447" spans="2:2" x14ac:dyDescent="0.3">
      <c r="B2447" s="34"/>
    </row>
    <row r="2448" spans="2:2" x14ac:dyDescent="0.3">
      <c r="B2448" s="34"/>
    </row>
    <row r="2449" spans="2:2" x14ac:dyDescent="0.3">
      <c r="B2449" s="34"/>
    </row>
    <row r="2450" spans="2:2" x14ac:dyDescent="0.3">
      <c r="B2450" s="34"/>
    </row>
    <row r="2451" spans="2:2" x14ac:dyDescent="0.3">
      <c r="B2451" s="34"/>
    </row>
    <row r="2452" spans="2:2" x14ac:dyDescent="0.3">
      <c r="B2452" s="34"/>
    </row>
    <row r="2453" spans="2:2" x14ac:dyDescent="0.3">
      <c r="B2453" s="34"/>
    </row>
    <row r="2454" spans="2:2" x14ac:dyDescent="0.3">
      <c r="B2454" s="34"/>
    </row>
    <row r="2455" spans="2:2" x14ac:dyDescent="0.3">
      <c r="B2455" s="34"/>
    </row>
    <row r="2456" spans="2:2" x14ac:dyDescent="0.3">
      <c r="B2456" s="34"/>
    </row>
    <row r="2457" spans="2:2" x14ac:dyDescent="0.3">
      <c r="B2457" s="34"/>
    </row>
    <row r="2458" spans="2:2" x14ac:dyDescent="0.3">
      <c r="B2458" s="34"/>
    </row>
    <row r="2459" spans="2:2" x14ac:dyDescent="0.3">
      <c r="B2459" s="34"/>
    </row>
    <row r="2460" spans="2:2" x14ac:dyDescent="0.3">
      <c r="B2460" s="34"/>
    </row>
    <row r="2461" spans="2:2" x14ac:dyDescent="0.3">
      <c r="B2461" s="34"/>
    </row>
    <row r="2462" spans="2:2" x14ac:dyDescent="0.3">
      <c r="B2462" s="34"/>
    </row>
    <row r="2463" spans="2:2" x14ac:dyDescent="0.3">
      <c r="B2463" s="34"/>
    </row>
    <row r="2464" spans="2:2" x14ac:dyDescent="0.3">
      <c r="B2464" s="34"/>
    </row>
    <row r="2465" spans="2:2" x14ac:dyDescent="0.3">
      <c r="B2465" s="34"/>
    </row>
    <row r="2466" spans="2:2" x14ac:dyDescent="0.3">
      <c r="B2466" s="34"/>
    </row>
    <row r="2467" spans="2:2" x14ac:dyDescent="0.3">
      <c r="B2467" s="34"/>
    </row>
    <row r="2468" spans="2:2" x14ac:dyDescent="0.3">
      <c r="B2468" s="34"/>
    </row>
    <row r="2469" spans="2:2" x14ac:dyDescent="0.3">
      <c r="B2469" s="34"/>
    </row>
    <row r="2470" spans="2:2" x14ac:dyDescent="0.3">
      <c r="B2470" s="34"/>
    </row>
    <row r="2471" spans="2:2" x14ac:dyDescent="0.3">
      <c r="B2471" s="34"/>
    </row>
    <row r="2472" spans="2:2" x14ac:dyDescent="0.3">
      <c r="B2472" s="34"/>
    </row>
    <row r="2473" spans="2:2" x14ac:dyDescent="0.3">
      <c r="B2473" s="34"/>
    </row>
    <row r="2474" spans="2:2" x14ac:dyDescent="0.3">
      <c r="B2474" s="34"/>
    </row>
    <row r="2475" spans="2:2" x14ac:dyDescent="0.3">
      <c r="B2475" s="34"/>
    </row>
    <row r="2476" spans="2:2" x14ac:dyDescent="0.3">
      <c r="B2476" s="34"/>
    </row>
    <row r="2477" spans="2:2" x14ac:dyDescent="0.3">
      <c r="B2477" s="34"/>
    </row>
    <row r="2478" spans="2:2" x14ac:dyDescent="0.3">
      <c r="B2478" s="34"/>
    </row>
    <row r="2479" spans="2:2" x14ac:dyDescent="0.3">
      <c r="B2479" s="34"/>
    </row>
    <row r="2480" spans="2:2" x14ac:dyDescent="0.3">
      <c r="B2480" s="34"/>
    </row>
    <row r="2481" spans="2:2" x14ac:dyDescent="0.3">
      <c r="B2481" s="34"/>
    </row>
    <row r="2482" spans="2:2" x14ac:dyDescent="0.3">
      <c r="B2482" s="34"/>
    </row>
    <row r="2483" spans="2:2" x14ac:dyDescent="0.3">
      <c r="B2483" s="34"/>
    </row>
    <row r="2484" spans="2:2" x14ac:dyDescent="0.3">
      <c r="B2484" s="34"/>
    </row>
    <row r="2485" spans="2:2" x14ac:dyDescent="0.3">
      <c r="B2485" s="34"/>
    </row>
    <row r="2486" spans="2:2" x14ac:dyDescent="0.3">
      <c r="B2486" s="34"/>
    </row>
    <row r="2487" spans="2:2" x14ac:dyDescent="0.3">
      <c r="B2487" s="34"/>
    </row>
    <row r="2488" spans="2:2" x14ac:dyDescent="0.3">
      <c r="B2488" s="34"/>
    </row>
    <row r="2489" spans="2:2" x14ac:dyDescent="0.3">
      <c r="B2489" s="34"/>
    </row>
    <row r="2490" spans="2:2" x14ac:dyDescent="0.3">
      <c r="B2490" s="34"/>
    </row>
    <row r="2491" spans="2:2" x14ac:dyDescent="0.3">
      <c r="B2491" s="34"/>
    </row>
    <row r="2492" spans="2:2" x14ac:dyDescent="0.3">
      <c r="B2492" s="34"/>
    </row>
    <row r="2493" spans="2:2" x14ac:dyDescent="0.3">
      <c r="B2493" s="34"/>
    </row>
    <row r="2494" spans="2:2" x14ac:dyDescent="0.3">
      <c r="B2494" s="34"/>
    </row>
    <row r="2495" spans="2:2" x14ac:dyDescent="0.3">
      <c r="B2495" s="34"/>
    </row>
    <row r="2496" spans="2:2" x14ac:dyDescent="0.3">
      <c r="B2496" s="34"/>
    </row>
    <row r="2497" spans="2:2" x14ac:dyDescent="0.3">
      <c r="B2497" s="34"/>
    </row>
    <row r="2498" spans="2:2" x14ac:dyDescent="0.3">
      <c r="B2498" s="34"/>
    </row>
    <row r="2499" spans="2:2" x14ac:dyDescent="0.3">
      <c r="B2499" s="34"/>
    </row>
    <row r="2500" spans="2:2" x14ac:dyDescent="0.3">
      <c r="B2500" s="34"/>
    </row>
    <row r="2501" spans="2:2" x14ac:dyDescent="0.3">
      <c r="B2501" s="34"/>
    </row>
    <row r="2502" spans="2:2" x14ac:dyDescent="0.3">
      <c r="B2502" s="34"/>
    </row>
    <row r="2503" spans="2:2" x14ac:dyDescent="0.3">
      <c r="B2503" s="34"/>
    </row>
    <row r="2504" spans="2:2" x14ac:dyDescent="0.3">
      <c r="B2504" s="34"/>
    </row>
    <row r="2505" spans="2:2" x14ac:dyDescent="0.3">
      <c r="B2505" s="34"/>
    </row>
    <row r="2506" spans="2:2" x14ac:dyDescent="0.3">
      <c r="B2506" s="34"/>
    </row>
    <row r="2507" spans="2:2" x14ac:dyDescent="0.3">
      <c r="B2507" s="34"/>
    </row>
    <row r="2508" spans="2:2" x14ac:dyDescent="0.3">
      <c r="B2508" s="34"/>
    </row>
    <row r="2509" spans="2:2" x14ac:dyDescent="0.3">
      <c r="B2509" s="34"/>
    </row>
    <row r="2510" spans="2:2" x14ac:dyDescent="0.3">
      <c r="B2510" s="34"/>
    </row>
    <row r="2511" spans="2:2" x14ac:dyDescent="0.3">
      <c r="B2511" s="34"/>
    </row>
    <row r="2512" spans="2:2" x14ac:dyDescent="0.3">
      <c r="B2512" s="34"/>
    </row>
    <row r="2513" spans="2:2" x14ac:dyDescent="0.3">
      <c r="B2513" s="34"/>
    </row>
    <row r="2514" spans="2:2" x14ac:dyDescent="0.3">
      <c r="B2514" s="34"/>
    </row>
    <row r="2515" spans="2:2" x14ac:dyDescent="0.3">
      <c r="B2515" s="34"/>
    </row>
    <row r="2516" spans="2:2" x14ac:dyDescent="0.3">
      <c r="B2516" s="34"/>
    </row>
    <row r="2517" spans="2:2" x14ac:dyDescent="0.3">
      <c r="B2517" s="34"/>
    </row>
    <row r="2518" spans="2:2" x14ac:dyDescent="0.3">
      <c r="B2518" s="34"/>
    </row>
    <row r="2519" spans="2:2" x14ac:dyDescent="0.3">
      <c r="B2519" s="34"/>
    </row>
    <row r="2520" spans="2:2" x14ac:dyDescent="0.3">
      <c r="B2520" s="34"/>
    </row>
    <row r="2521" spans="2:2" x14ac:dyDescent="0.3">
      <c r="B2521" s="34"/>
    </row>
    <row r="2522" spans="2:2" x14ac:dyDescent="0.3">
      <c r="B2522" s="34"/>
    </row>
    <row r="2523" spans="2:2" x14ac:dyDescent="0.3">
      <c r="B2523" s="34"/>
    </row>
    <row r="2524" spans="2:2" x14ac:dyDescent="0.3">
      <c r="B2524" s="34"/>
    </row>
    <row r="2525" spans="2:2" x14ac:dyDescent="0.3">
      <c r="B2525" s="34"/>
    </row>
    <row r="2526" spans="2:2" x14ac:dyDescent="0.3">
      <c r="B2526" s="34"/>
    </row>
    <row r="2527" spans="2:2" x14ac:dyDescent="0.3">
      <c r="B2527" s="34"/>
    </row>
    <row r="2528" spans="2:2" x14ac:dyDescent="0.3">
      <c r="B2528" s="34"/>
    </row>
    <row r="2529" spans="2:2" x14ac:dyDescent="0.3">
      <c r="B2529" s="34"/>
    </row>
    <row r="2530" spans="2:2" x14ac:dyDescent="0.3">
      <c r="B2530" s="34"/>
    </row>
    <row r="2531" spans="2:2" x14ac:dyDescent="0.3">
      <c r="B2531" s="34"/>
    </row>
    <row r="2532" spans="2:2" x14ac:dyDescent="0.3">
      <c r="B2532" s="34"/>
    </row>
    <row r="2533" spans="2:2" x14ac:dyDescent="0.3">
      <c r="B2533" s="34"/>
    </row>
    <row r="2534" spans="2:2" x14ac:dyDescent="0.3">
      <c r="B2534" s="34"/>
    </row>
    <row r="2535" spans="2:2" x14ac:dyDescent="0.3">
      <c r="B2535" s="34"/>
    </row>
    <row r="2536" spans="2:2" x14ac:dyDescent="0.3">
      <c r="B2536" s="34"/>
    </row>
    <row r="2537" spans="2:2" x14ac:dyDescent="0.3">
      <c r="B2537" s="34"/>
    </row>
    <row r="2538" spans="2:2" x14ac:dyDescent="0.3">
      <c r="B2538" s="34"/>
    </row>
    <row r="2539" spans="2:2" x14ac:dyDescent="0.3">
      <c r="B2539" s="34"/>
    </row>
    <row r="2540" spans="2:2" x14ac:dyDescent="0.3">
      <c r="B2540" s="34"/>
    </row>
    <row r="2541" spans="2:2" x14ac:dyDescent="0.3">
      <c r="B2541" s="34"/>
    </row>
    <row r="2542" spans="2:2" x14ac:dyDescent="0.3">
      <c r="B2542" s="34"/>
    </row>
    <row r="2543" spans="2:2" x14ac:dyDescent="0.3">
      <c r="B2543" s="34"/>
    </row>
    <row r="2544" spans="2:2" x14ac:dyDescent="0.3">
      <c r="B2544" s="34"/>
    </row>
    <row r="2545" spans="2:2" x14ac:dyDescent="0.3">
      <c r="B2545" s="34"/>
    </row>
    <row r="2546" spans="2:2" x14ac:dyDescent="0.3">
      <c r="B2546" s="34"/>
    </row>
    <row r="2547" spans="2:2" x14ac:dyDescent="0.3">
      <c r="B2547" s="34"/>
    </row>
    <row r="2548" spans="2:2" x14ac:dyDescent="0.3">
      <c r="B2548" s="34"/>
    </row>
    <row r="2549" spans="2:2" x14ac:dyDescent="0.3">
      <c r="B2549" s="34"/>
    </row>
    <row r="2550" spans="2:2" x14ac:dyDescent="0.3">
      <c r="B2550" s="34"/>
    </row>
    <row r="2551" spans="2:2" x14ac:dyDescent="0.3">
      <c r="B2551" s="34"/>
    </row>
    <row r="2552" spans="2:2" x14ac:dyDescent="0.3">
      <c r="B2552" s="34"/>
    </row>
    <row r="2553" spans="2:2" x14ac:dyDescent="0.3">
      <c r="B2553" s="34"/>
    </row>
    <row r="2554" spans="2:2" x14ac:dyDescent="0.3">
      <c r="B2554" s="34"/>
    </row>
    <row r="2555" spans="2:2" x14ac:dyDescent="0.3">
      <c r="B2555" s="34"/>
    </row>
    <row r="2556" spans="2:2" x14ac:dyDescent="0.3">
      <c r="B2556" s="34"/>
    </row>
    <row r="2557" spans="2:2" x14ac:dyDescent="0.3">
      <c r="B2557" s="34"/>
    </row>
    <row r="2558" spans="2:2" x14ac:dyDescent="0.3">
      <c r="B2558" s="34"/>
    </row>
    <row r="2559" spans="2:2" x14ac:dyDescent="0.3">
      <c r="B2559" s="34"/>
    </row>
    <row r="2560" spans="2:2" x14ac:dyDescent="0.3">
      <c r="B2560" s="34"/>
    </row>
    <row r="2561" spans="2:2" x14ac:dyDescent="0.3">
      <c r="B2561" s="34"/>
    </row>
    <row r="2562" spans="2:2" x14ac:dyDescent="0.3">
      <c r="B2562" s="34"/>
    </row>
    <row r="2563" spans="2:2" x14ac:dyDescent="0.3">
      <c r="B2563" s="34"/>
    </row>
    <row r="2564" spans="2:2" x14ac:dyDescent="0.3">
      <c r="B2564" s="34"/>
    </row>
    <row r="2565" spans="2:2" x14ac:dyDescent="0.3">
      <c r="B2565" s="34"/>
    </row>
    <row r="2566" spans="2:2" x14ac:dyDescent="0.3">
      <c r="B2566" s="34"/>
    </row>
    <row r="2567" spans="2:2" x14ac:dyDescent="0.3">
      <c r="B2567" s="34"/>
    </row>
    <row r="2568" spans="2:2" x14ac:dyDescent="0.3">
      <c r="B2568" s="34"/>
    </row>
    <row r="2569" spans="2:2" x14ac:dyDescent="0.3">
      <c r="B2569" s="34"/>
    </row>
    <row r="2570" spans="2:2" x14ac:dyDescent="0.3">
      <c r="B2570" s="34"/>
    </row>
    <row r="2571" spans="2:2" x14ac:dyDescent="0.3">
      <c r="B2571" s="34"/>
    </row>
    <row r="2572" spans="2:2" x14ac:dyDescent="0.3">
      <c r="B2572" s="34"/>
    </row>
    <row r="2573" spans="2:2" x14ac:dyDescent="0.3">
      <c r="B2573" s="34"/>
    </row>
    <row r="2574" spans="2:2" x14ac:dyDescent="0.3">
      <c r="B2574" s="34"/>
    </row>
    <row r="2575" spans="2:2" x14ac:dyDescent="0.3">
      <c r="B2575" s="34"/>
    </row>
    <row r="2576" spans="2:2" x14ac:dyDescent="0.3">
      <c r="B2576" s="34"/>
    </row>
    <row r="2577" spans="2:2" x14ac:dyDescent="0.3">
      <c r="B2577" s="34"/>
    </row>
    <row r="2578" spans="2:2" x14ac:dyDescent="0.3">
      <c r="B2578" s="34"/>
    </row>
    <row r="2579" spans="2:2" x14ac:dyDescent="0.3">
      <c r="B2579" s="34"/>
    </row>
    <row r="2580" spans="2:2" x14ac:dyDescent="0.3">
      <c r="B2580" s="34"/>
    </row>
    <row r="2581" spans="2:2" x14ac:dyDescent="0.3">
      <c r="B2581" s="34"/>
    </row>
    <row r="2582" spans="2:2" x14ac:dyDescent="0.3">
      <c r="B2582" s="34"/>
    </row>
    <row r="2583" spans="2:2" x14ac:dyDescent="0.3">
      <c r="B2583" s="34"/>
    </row>
    <row r="2584" spans="2:2" x14ac:dyDescent="0.3">
      <c r="B2584" s="34"/>
    </row>
    <row r="2585" spans="2:2" x14ac:dyDescent="0.3">
      <c r="B2585" s="34"/>
    </row>
    <row r="2586" spans="2:2" x14ac:dyDescent="0.3">
      <c r="B2586" s="34"/>
    </row>
    <row r="2587" spans="2:2" x14ac:dyDescent="0.3">
      <c r="B2587" s="34"/>
    </row>
    <row r="2588" spans="2:2" x14ac:dyDescent="0.3">
      <c r="B2588" s="34"/>
    </row>
    <row r="2589" spans="2:2" x14ac:dyDescent="0.3">
      <c r="B2589" s="34"/>
    </row>
    <row r="2590" spans="2:2" x14ac:dyDescent="0.3">
      <c r="B2590" s="34"/>
    </row>
    <row r="2591" spans="2:2" x14ac:dyDescent="0.3">
      <c r="B2591" s="34"/>
    </row>
    <row r="2592" spans="2:2" x14ac:dyDescent="0.3">
      <c r="B2592" s="34"/>
    </row>
    <row r="2593" spans="2:2" x14ac:dyDescent="0.3">
      <c r="B2593" s="34"/>
    </row>
    <row r="2594" spans="2:2" x14ac:dyDescent="0.3">
      <c r="B2594" s="34"/>
    </row>
    <row r="2595" spans="2:2" x14ac:dyDescent="0.3">
      <c r="B2595" s="34"/>
    </row>
    <row r="2596" spans="2:2" x14ac:dyDescent="0.3">
      <c r="B2596" s="34"/>
    </row>
    <row r="2597" spans="2:2" x14ac:dyDescent="0.3">
      <c r="B2597" s="34"/>
    </row>
    <row r="2598" spans="2:2" x14ac:dyDescent="0.3">
      <c r="B2598" s="34"/>
    </row>
    <row r="2599" spans="2:2" x14ac:dyDescent="0.3">
      <c r="B2599" s="34"/>
    </row>
    <row r="2600" spans="2:2" x14ac:dyDescent="0.3">
      <c r="B2600" s="34"/>
    </row>
    <row r="2601" spans="2:2" x14ac:dyDescent="0.3">
      <c r="B2601" s="34"/>
    </row>
    <row r="2602" spans="2:2" x14ac:dyDescent="0.3">
      <c r="B2602" s="34"/>
    </row>
    <row r="2603" spans="2:2" x14ac:dyDescent="0.3">
      <c r="B2603" s="34"/>
    </row>
    <row r="2604" spans="2:2" x14ac:dyDescent="0.3">
      <c r="B2604" s="34"/>
    </row>
    <row r="2605" spans="2:2" x14ac:dyDescent="0.3">
      <c r="B2605" s="34"/>
    </row>
    <row r="2606" spans="2:2" x14ac:dyDescent="0.3">
      <c r="B2606" s="34"/>
    </row>
    <row r="2607" spans="2:2" x14ac:dyDescent="0.3">
      <c r="B2607" s="34"/>
    </row>
    <row r="2608" spans="2:2" x14ac:dyDescent="0.3">
      <c r="B2608" s="34"/>
    </row>
    <row r="2609" spans="2:2" x14ac:dyDescent="0.3">
      <c r="B2609" s="34"/>
    </row>
    <row r="2610" spans="2:2" x14ac:dyDescent="0.3">
      <c r="B2610" s="34"/>
    </row>
    <row r="2611" spans="2:2" x14ac:dyDescent="0.3">
      <c r="B2611" s="34"/>
    </row>
    <row r="2612" spans="2:2" x14ac:dyDescent="0.3">
      <c r="B2612" s="34"/>
    </row>
    <row r="2613" spans="2:2" x14ac:dyDescent="0.3">
      <c r="B2613" s="34"/>
    </row>
    <row r="2614" spans="2:2" x14ac:dyDescent="0.3">
      <c r="B2614" s="34"/>
    </row>
    <row r="2615" spans="2:2" x14ac:dyDescent="0.3">
      <c r="B2615" s="34"/>
    </row>
    <row r="2616" spans="2:2" x14ac:dyDescent="0.3">
      <c r="B2616" s="34"/>
    </row>
    <row r="2617" spans="2:2" x14ac:dyDescent="0.3">
      <c r="B2617" s="34"/>
    </row>
    <row r="2618" spans="2:2" x14ac:dyDescent="0.3">
      <c r="B2618" s="34"/>
    </row>
    <row r="2619" spans="2:2" x14ac:dyDescent="0.3">
      <c r="B2619" s="34"/>
    </row>
    <row r="2620" spans="2:2" x14ac:dyDescent="0.3">
      <c r="B2620" s="34"/>
    </row>
    <row r="2621" spans="2:2" x14ac:dyDescent="0.3">
      <c r="B2621" s="34"/>
    </row>
    <row r="2622" spans="2:2" x14ac:dyDescent="0.3">
      <c r="B2622" s="34"/>
    </row>
    <row r="2623" spans="2:2" x14ac:dyDescent="0.3">
      <c r="B2623" s="34"/>
    </row>
    <row r="2624" spans="2:2" x14ac:dyDescent="0.3">
      <c r="B2624" s="34"/>
    </row>
    <row r="2625" spans="2:2" x14ac:dyDescent="0.3">
      <c r="B2625" s="34"/>
    </row>
    <row r="2626" spans="2:2" x14ac:dyDescent="0.3">
      <c r="B2626" s="34"/>
    </row>
    <row r="2627" spans="2:2" x14ac:dyDescent="0.3">
      <c r="B2627" s="34"/>
    </row>
    <row r="2628" spans="2:2" x14ac:dyDescent="0.3">
      <c r="B2628" s="34"/>
    </row>
    <row r="2629" spans="2:2" x14ac:dyDescent="0.3">
      <c r="B2629" s="34"/>
    </row>
    <row r="2630" spans="2:2" x14ac:dyDescent="0.3">
      <c r="B2630" s="34"/>
    </row>
    <row r="2631" spans="2:2" x14ac:dyDescent="0.3">
      <c r="B2631" s="34"/>
    </row>
    <row r="2632" spans="2:2" x14ac:dyDescent="0.3">
      <c r="B2632" s="34"/>
    </row>
    <row r="2633" spans="2:2" x14ac:dyDescent="0.3">
      <c r="B2633" s="34"/>
    </row>
    <row r="2634" spans="2:2" x14ac:dyDescent="0.3">
      <c r="B2634" s="34"/>
    </row>
    <row r="2635" spans="2:2" x14ac:dyDescent="0.3">
      <c r="B2635" s="34"/>
    </row>
    <row r="2636" spans="2:2" x14ac:dyDescent="0.3">
      <c r="B2636" s="34"/>
    </row>
    <row r="2637" spans="2:2" x14ac:dyDescent="0.3">
      <c r="B2637" s="34"/>
    </row>
    <row r="2638" spans="2:2" x14ac:dyDescent="0.3">
      <c r="B2638" s="34"/>
    </row>
    <row r="2639" spans="2:2" x14ac:dyDescent="0.3">
      <c r="B2639" s="34"/>
    </row>
    <row r="2640" spans="2:2" x14ac:dyDescent="0.3">
      <c r="B2640" s="34"/>
    </row>
    <row r="2641" spans="2:2" x14ac:dyDescent="0.3">
      <c r="B2641" s="34"/>
    </row>
    <row r="2642" spans="2:2" x14ac:dyDescent="0.3">
      <c r="B2642" s="34"/>
    </row>
    <row r="2643" spans="2:2" x14ac:dyDescent="0.3">
      <c r="B2643" s="34"/>
    </row>
    <row r="2644" spans="2:2" x14ac:dyDescent="0.3">
      <c r="B2644" s="34"/>
    </row>
    <row r="2645" spans="2:2" x14ac:dyDescent="0.3">
      <c r="B2645" s="34"/>
    </row>
    <row r="2646" spans="2:2" x14ac:dyDescent="0.3">
      <c r="B2646" s="34"/>
    </row>
    <row r="2647" spans="2:2" x14ac:dyDescent="0.3">
      <c r="B2647" s="34"/>
    </row>
    <row r="2648" spans="2:2" x14ac:dyDescent="0.3">
      <c r="B2648" s="34"/>
    </row>
    <row r="2649" spans="2:2" x14ac:dyDescent="0.3">
      <c r="B2649" s="34"/>
    </row>
    <row r="2650" spans="2:2" x14ac:dyDescent="0.3">
      <c r="B2650" s="34"/>
    </row>
    <row r="2651" spans="2:2" x14ac:dyDescent="0.3">
      <c r="B2651" s="34"/>
    </row>
    <row r="2652" spans="2:2" x14ac:dyDescent="0.3">
      <c r="B2652" s="34"/>
    </row>
    <row r="2653" spans="2:2" x14ac:dyDescent="0.3">
      <c r="B2653" s="34"/>
    </row>
    <row r="2654" spans="2:2" x14ac:dyDescent="0.3">
      <c r="B2654" s="34"/>
    </row>
    <row r="2655" spans="2:2" x14ac:dyDescent="0.3">
      <c r="B2655" s="34"/>
    </row>
    <row r="2656" spans="2:2" x14ac:dyDescent="0.3">
      <c r="B2656" s="34"/>
    </row>
    <row r="2657" spans="2:2" x14ac:dyDescent="0.3">
      <c r="B2657" s="34"/>
    </row>
    <row r="2658" spans="2:2" x14ac:dyDescent="0.3">
      <c r="B2658" s="34"/>
    </row>
    <row r="2659" spans="2:2" x14ac:dyDescent="0.3">
      <c r="B2659" s="34"/>
    </row>
    <row r="2660" spans="2:2" x14ac:dyDescent="0.3">
      <c r="B2660" s="34"/>
    </row>
    <row r="2661" spans="2:2" x14ac:dyDescent="0.3">
      <c r="B2661" s="34"/>
    </row>
    <row r="2662" spans="2:2" x14ac:dyDescent="0.3">
      <c r="B2662" s="34"/>
    </row>
    <row r="2663" spans="2:2" x14ac:dyDescent="0.3">
      <c r="B2663" s="34"/>
    </row>
    <row r="2664" spans="2:2" x14ac:dyDescent="0.3">
      <c r="B2664" s="34"/>
    </row>
    <row r="2665" spans="2:2" x14ac:dyDescent="0.3">
      <c r="B2665" s="34"/>
    </row>
    <row r="2666" spans="2:2" x14ac:dyDescent="0.3">
      <c r="B2666" s="34"/>
    </row>
    <row r="2667" spans="2:2" x14ac:dyDescent="0.3">
      <c r="B2667" s="34"/>
    </row>
    <row r="2668" spans="2:2" x14ac:dyDescent="0.3">
      <c r="B2668" s="34"/>
    </row>
    <row r="2669" spans="2:2" x14ac:dyDescent="0.3">
      <c r="B2669" s="34"/>
    </row>
    <row r="2670" spans="2:2" x14ac:dyDescent="0.3">
      <c r="B2670" s="34"/>
    </row>
    <row r="2671" spans="2:2" x14ac:dyDescent="0.3">
      <c r="B2671" s="34"/>
    </row>
    <row r="2672" spans="2:2" x14ac:dyDescent="0.3">
      <c r="B2672" s="34"/>
    </row>
    <row r="2673" spans="2:2" x14ac:dyDescent="0.3">
      <c r="B2673" s="34"/>
    </row>
    <row r="2674" spans="2:2" x14ac:dyDescent="0.3">
      <c r="B2674" s="34"/>
    </row>
    <row r="2675" spans="2:2" x14ac:dyDescent="0.3">
      <c r="B2675" s="34"/>
    </row>
    <row r="2676" spans="2:2" x14ac:dyDescent="0.3">
      <c r="B2676" s="34"/>
    </row>
    <row r="2677" spans="2:2" x14ac:dyDescent="0.3">
      <c r="B2677" s="34"/>
    </row>
    <row r="2678" spans="2:2" x14ac:dyDescent="0.3">
      <c r="B2678" s="34"/>
    </row>
    <row r="2679" spans="2:2" x14ac:dyDescent="0.3">
      <c r="B2679" s="34"/>
    </row>
    <row r="2680" spans="2:2" x14ac:dyDescent="0.3">
      <c r="B2680" s="34"/>
    </row>
    <row r="2681" spans="2:2" x14ac:dyDescent="0.3">
      <c r="B2681" s="34"/>
    </row>
    <row r="2682" spans="2:2" x14ac:dyDescent="0.3">
      <c r="B2682" s="34"/>
    </row>
    <row r="2683" spans="2:2" x14ac:dyDescent="0.3">
      <c r="B2683" s="34"/>
    </row>
    <row r="2684" spans="2:2" x14ac:dyDescent="0.3">
      <c r="B2684" s="34"/>
    </row>
    <row r="2685" spans="2:2" x14ac:dyDescent="0.3">
      <c r="B2685" s="34"/>
    </row>
    <row r="2686" spans="2:2" x14ac:dyDescent="0.3">
      <c r="B2686" s="34"/>
    </row>
    <row r="2687" spans="2:2" x14ac:dyDescent="0.3">
      <c r="B2687" s="34"/>
    </row>
    <row r="2688" spans="2:2" x14ac:dyDescent="0.3">
      <c r="B2688" s="34"/>
    </row>
    <row r="2689" spans="2:2" x14ac:dyDescent="0.3">
      <c r="B2689" s="34"/>
    </row>
    <row r="2690" spans="2:2" x14ac:dyDescent="0.3">
      <c r="B2690" s="34"/>
    </row>
    <row r="2691" spans="2:2" x14ac:dyDescent="0.3">
      <c r="B2691" s="34"/>
    </row>
    <row r="2692" spans="2:2" x14ac:dyDescent="0.3">
      <c r="B2692" s="34"/>
    </row>
    <row r="2693" spans="2:2" x14ac:dyDescent="0.3">
      <c r="B2693" s="34"/>
    </row>
    <row r="2694" spans="2:2" x14ac:dyDescent="0.3">
      <c r="B2694" s="34"/>
    </row>
    <row r="2695" spans="2:2" x14ac:dyDescent="0.3">
      <c r="B2695" s="34"/>
    </row>
    <row r="2696" spans="2:2" x14ac:dyDescent="0.3">
      <c r="B2696" s="34"/>
    </row>
    <row r="2697" spans="2:2" x14ac:dyDescent="0.3">
      <c r="B2697" s="34"/>
    </row>
    <row r="2698" spans="2:2" x14ac:dyDescent="0.3">
      <c r="B2698" s="34"/>
    </row>
    <row r="2699" spans="2:2" x14ac:dyDescent="0.3">
      <c r="B2699" s="34"/>
    </row>
    <row r="2700" spans="2:2" x14ac:dyDescent="0.3">
      <c r="B2700" s="34"/>
    </row>
    <row r="2701" spans="2:2" x14ac:dyDescent="0.3">
      <c r="B2701" s="34"/>
    </row>
    <row r="2702" spans="2:2" x14ac:dyDescent="0.3">
      <c r="B2702" s="34"/>
    </row>
    <row r="2703" spans="2:2" x14ac:dyDescent="0.3">
      <c r="B2703" s="34"/>
    </row>
    <row r="2704" spans="2:2" x14ac:dyDescent="0.3">
      <c r="B2704" s="34"/>
    </row>
    <row r="2705" spans="2:2" x14ac:dyDescent="0.3">
      <c r="B2705" s="34"/>
    </row>
    <row r="2706" spans="2:2" x14ac:dyDescent="0.3">
      <c r="B2706" s="34"/>
    </row>
    <row r="2707" spans="2:2" x14ac:dyDescent="0.3">
      <c r="B2707" s="34"/>
    </row>
    <row r="2708" spans="2:2" x14ac:dyDescent="0.3">
      <c r="B2708" s="34"/>
    </row>
    <row r="2709" spans="2:2" x14ac:dyDescent="0.3">
      <c r="B2709" s="34"/>
    </row>
    <row r="2710" spans="2:2" x14ac:dyDescent="0.3">
      <c r="B2710" s="34"/>
    </row>
    <row r="2711" spans="2:2" x14ac:dyDescent="0.3">
      <c r="B2711" s="34"/>
    </row>
    <row r="2712" spans="2:2" x14ac:dyDescent="0.3">
      <c r="B2712" s="34"/>
    </row>
    <row r="2713" spans="2:2" x14ac:dyDescent="0.3">
      <c r="B2713" s="34"/>
    </row>
    <row r="2714" spans="2:2" x14ac:dyDescent="0.3">
      <c r="B2714" s="34"/>
    </row>
    <row r="2715" spans="2:2" x14ac:dyDescent="0.3">
      <c r="B2715" s="34"/>
    </row>
    <row r="2716" spans="2:2" x14ac:dyDescent="0.3">
      <c r="B2716" s="34"/>
    </row>
    <row r="2717" spans="2:2" x14ac:dyDescent="0.3">
      <c r="B2717" s="34"/>
    </row>
    <row r="2718" spans="2:2" x14ac:dyDescent="0.3">
      <c r="B2718" s="34"/>
    </row>
    <row r="2719" spans="2:2" x14ac:dyDescent="0.3">
      <c r="B2719" s="34"/>
    </row>
    <row r="2720" spans="2:2" x14ac:dyDescent="0.3">
      <c r="B2720" s="34"/>
    </row>
    <row r="2721" spans="2:2" x14ac:dyDescent="0.3">
      <c r="B2721" s="34"/>
    </row>
    <row r="2722" spans="2:2" x14ac:dyDescent="0.3">
      <c r="B2722" s="34"/>
    </row>
    <row r="2723" spans="2:2" x14ac:dyDescent="0.3">
      <c r="B2723" s="34"/>
    </row>
    <row r="2724" spans="2:2" x14ac:dyDescent="0.3">
      <c r="B2724" s="34"/>
    </row>
    <row r="2725" spans="2:2" x14ac:dyDescent="0.3">
      <c r="B2725" s="34"/>
    </row>
    <row r="2726" spans="2:2" x14ac:dyDescent="0.3">
      <c r="B2726" s="34"/>
    </row>
    <row r="2727" spans="2:2" x14ac:dyDescent="0.3">
      <c r="B2727" s="34"/>
    </row>
    <row r="2728" spans="2:2" x14ac:dyDescent="0.3">
      <c r="B2728" s="34"/>
    </row>
    <row r="2729" spans="2:2" x14ac:dyDescent="0.3">
      <c r="B2729" s="34"/>
    </row>
    <row r="2730" spans="2:2" x14ac:dyDescent="0.3">
      <c r="B2730" s="34"/>
    </row>
    <row r="2731" spans="2:2" x14ac:dyDescent="0.3">
      <c r="B2731" s="34"/>
    </row>
    <row r="2732" spans="2:2" x14ac:dyDescent="0.3">
      <c r="B2732" s="34"/>
    </row>
    <row r="2733" spans="2:2" x14ac:dyDescent="0.3">
      <c r="B2733" s="34"/>
    </row>
    <row r="2734" spans="2:2" x14ac:dyDescent="0.3">
      <c r="B2734" s="34"/>
    </row>
    <row r="2735" spans="2:2" x14ac:dyDescent="0.3">
      <c r="B2735" s="34"/>
    </row>
    <row r="2736" spans="2:2" x14ac:dyDescent="0.3">
      <c r="B2736" s="34"/>
    </row>
    <row r="2737" spans="2:2" x14ac:dyDescent="0.3">
      <c r="B2737" s="34"/>
    </row>
    <row r="2738" spans="2:2" x14ac:dyDescent="0.3">
      <c r="B2738" s="34"/>
    </row>
    <row r="2739" spans="2:2" x14ac:dyDescent="0.3">
      <c r="B2739" s="34"/>
    </row>
    <row r="2740" spans="2:2" x14ac:dyDescent="0.3">
      <c r="B2740" s="34"/>
    </row>
    <row r="2741" spans="2:2" x14ac:dyDescent="0.3">
      <c r="B2741" s="34"/>
    </row>
    <row r="2742" spans="2:2" x14ac:dyDescent="0.3">
      <c r="B2742" s="34"/>
    </row>
    <row r="2743" spans="2:2" x14ac:dyDescent="0.3">
      <c r="B2743" s="34"/>
    </row>
    <row r="2744" spans="2:2" x14ac:dyDescent="0.3">
      <c r="B2744" s="34"/>
    </row>
    <row r="2745" spans="2:2" x14ac:dyDescent="0.3">
      <c r="B2745" s="34"/>
    </row>
    <row r="2746" spans="2:2" x14ac:dyDescent="0.3">
      <c r="B2746" s="34"/>
    </row>
    <row r="2747" spans="2:2" x14ac:dyDescent="0.3">
      <c r="B2747" s="34"/>
    </row>
    <row r="2748" spans="2:2" x14ac:dyDescent="0.3">
      <c r="B2748" s="34"/>
    </row>
    <row r="2749" spans="2:2" x14ac:dyDescent="0.3">
      <c r="B2749" s="34"/>
    </row>
    <row r="2750" spans="2:2" x14ac:dyDescent="0.3">
      <c r="B2750" s="34"/>
    </row>
    <row r="2751" spans="2:2" x14ac:dyDescent="0.3">
      <c r="B2751" s="34"/>
    </row>
    <row r="2752" spans="2:2" x14ac:dyDescent="0.3">
      <c r="B2752" s="34"/>
    </row>
    <row r="2753" spans="2:2" x14ac:dyDescent="0.3">
      <c r="B2753" s="34"/>
    </row>
    <row r="2754" spans="2:2" x14ac:dyDescent="0.3">
      <c r="B2754" s="34"/>
    </row>
    <row r="2755" spans="2:2" x14ac:dyDescent="0.3">
      <c r="B2755" s="34"/>
    </row>
    <row r="2756" spans="2:2" x14ac:dyDescent="0.3">
      <c r="B2756" s="34"/>
    </row>
    <row r="2757" spans="2:2" x14ac:dyDescent="0.3">
      <c r="B2757" s="34"/>
    </row>
    <row r="2758" spans="2:2" x14ac:dyDescent="0.3">
      <c r="B2758" s="34"/>
    </row>
    <row r="2759" spans="2:2" x14ac:dyDescent="0.3">
      <c r="B2759" s="34"/>
    </row>
    <row r="2760" spans="2:2" x14ac:dyDescent="0.3">
      <c r="B2760" s="34"/>
    </row>
    <row r="2761" spans="2:2" x14ac:dyDescent="0.3">
      <c r="B2761" s="34"/>
    </row>
    <row r="2762" spans="2:2" x14ac:dyDescent="0.3">
      <c r="B2762" s="34"/>
    </row>
    <row r="2763" spans="2:2" x14ac:dyDescent="0.3">
      <c r="B2763" s="34"/>
    </row>
    <row r="2764" spans="2:2" x14ac:dyDescent="0.3">
      <c r="B2764" s="34"/>
    </row>
    <row r="2765" spans="2:2" x14ac:dyDescent="0.3">
      <c r="B2765" s="34"/>
    </row>
    <row r="2766" spans="2:2" x14ac:dyDescent="0.3">
      <c r="B2766" s="34"/>
    </row>
    <row r="2767" spans="2:2" x14ac:dyDescent="0.3">
      <c r="B2767" s="34"/>
    </row>
    <row r="2768" spans="2:2" x14ac:dyDescent="0.3">
      <c r="B2768" s="34"/>
    </row>
    <row r="2769" spans="2:2" x14ac:dyDescent="0.3">
      <c r="B2769" s="34"/>
    </row>
    <row r="2770" spans="2:2" x14ac:dyDescent="0.3">
      <c r="B2770" s="34"/>
    </row>
    <row r="2771" spans="2:2" x14ac:dyDescent="0.3">
      <c r="B2771" s="34"/>
    </row>
    <row r="2772" spans="2:2" x14ac:dyDescent="0.3">
      <c r="B2772" s="34"/>
    </row>
    <row r="2773" spans="2:2" x14ac:dyDescent="0.3">
      <c r="B2773" s="34"/>
    </row>
    <row r="2774" spans="2:2" x14ac:dyDescent="0.3">
      <c r="B2774" s="34"/>
    </row>
    <row r="2775" spans="2:2" x14ac:dyDescent="0.3">
      <c r="B2775" s="34"/>
    </row>
    <row r="2776" spans="2:2" x14ac:dyDescent="0.3">
      <c r="B2776" s="34"/>
    </row>
    <row r="2777" spans="2:2" x14ac:dyDescent="0.3">
      <c r="B2777" s="34"/>
    </row>
    <row r="2778" spans="2:2" x14ac:dyDescent="0.3">
      <c r="B2778" s="34"/>
    </row>
    <row r="2779" spans="2:2" x14ac:dyDescent="0.3">
      <c r="B2779" s="34"/>
    </row>
    <row r="2780" spans="2:2" x14ac:dyDescent="0.3">
      <c r="B2780" s="34"/>
    </row>
    <row r="2781" spans="2:2" x14ac:dyDescent="0.3">
      <c r="B2781" s="34"/>
    </row>
    <row r="2782" spans="2:2" x14ac:dyDescent="0.3">
      <c r="B2782" s="34"/>
    </row>
    <row r="2783" spans="2:2" x14ac:dyDescent="0.3">
      <c r="B2783" s="34"/>
    </row>
    <row r="2784" spans="2:2" x14ac:dyDescent="0.3">
      <c r="B2784" s="34"/>
    </row>
    <row r="2785" spans="2:2" x14ac:dyDescent="0.3">
      <c r="B2785" s="34"/>
    </row>
    <row r="2786" spans="2:2" x14ac:dyDescent="0.3">
      <c r="B2786" s="34"/>
    </row>
    <row r="2787" spans="2:2" x14ac:dyDescent="0.3">
      <c r="B2787" s="34"/>
    </row>
    <row r="2788" spans="2:2" x14ac:dyDescent="0.3">
      <c r="B2788" s="34"/>
    </row>
    <row r="2789" spans="2:2" x14ac:dyDescent="0.3">
      <c r="B2789" s="34"/>
    </row>
    <row r="2790" spans="2:2" x14ac:dyDescent="0.3">
      <c r="B2790" s="34"/>
    </row>
    <row r="2791" spans="2:2" x14ac:dyDescent="0.3">
      <c r="B2791" s="34"/>
    </row>
    <row r="2792" spans="2:2" x14ac:dyDescent="0.3">
      <c r="B2792" s="34"/>
    </row>
    <row r="2793" spans="2:2" x14ac:dyDescent="0.3">
      <c r="B2793" s="34"/>
    </row>
    <row r="2794" spans="2:2" x14ac:dyDescent="0.3">
      <c r="B2794" s="34"/>
    </row>
    <row r="2795" spans="2:2" x14ac:dyDescent="0.3">
      <c r="B2795" s="34"/>
    </row>
    <row r="2796" spans="2:2" x14ac:dyDescent="0.3">
      <c r="B2796" s="34"/>
    </row>
    <row r="2797" spans="2:2" x14ac:dyDescent="0.3">
      <c r="B2797" s="34"/>
    </row>
    <row r="2798" spans="2:2" x14ac:dyDescent="0.3">
      <c r="B2798" s="34"/>
    </row>
    <row r="2799" spans="2:2" x14ac:dyDescent="0.3">
      <c r="B2799" s="34"/>
    </row>
    <row r="2800" spans="2:2" x14ac:dyDescent="0.3">
      <c r="B2800" s="34"/>
    </row>
    <row r="2801" spans="2:2" x14ac:dyDescent="0.3">
      <c r="B2801" s="34"/>
    </row>
    <row r="2802" spans="2:2" x14ac:dyDescent="0.3">
      <c r="B2802" s="34"/>
    </row>
    <row r="2803" spans="2:2" x14ac:dyDescent="0.3">
      <c r="B2803" s="34"/>
    </row>
    <row r="2804" spans="2:2" x14ac:dyDescent="0.3">
      <c r="B2804" s="34"/>
    </row>
    <row r="2805" spans="2:2" x14ac:dyDescent="0.3">
      <c r="B2805" s="34"/>
    </row>
    <row r="2806" spans="2:2" x14ac:dyDescent="0.3">
      <c r="B2806" s="34"/>
    </row>
    <row r="2807" spans="2:2" x14ac:dyDescent="0.3">
      <c r="B2807" s="34"/>
    </row>
    <row r="2808" spans="2:2" x14ac:dyDescent="0.3">
      <c r="B2808" s="34"/>
    </row>
    <row r="2809" spans="2:2" x14ac:dyDescent="0.3">
      <c r="B2809" s="34"/>
    </row>
    <row r="2810" spans="2:2" x14ac:dyDescent="0.3">
      <c r="B2810" s="34"/>
    </row>
    <row r="2811" spans="2:2" x14ac:dyDescent="0.3">
      <c r="B2811" s="34"/>
    </row>
    <row r="2812" spans="2:2" x14ac:dyDescent="0.3">
      <c r="B2812" s="34"/>
    </row>
    <row r="2813" spans="2:2" x14ac:dyDescent="0.3">
      <c r="B2813" s="34"/>
    </row>
    <row r="2814" spans="2:2" x14ac:dyDescent="0.3">
      <c r="B2814" s="34"/>
    </row>
    <row r="2815" spans="2:2" x14ac:dyDescent="0.3">
      <c r="B2815" s="34"/>
    </row>
    <row r="2816" spans="2:2" x14ac:dyDescent="0.3">
      <c r="B2816" s="34"/>
    </row>
    <row r="2817" spans="2:2" x14ac:dyDescent="0.3">
      <c r="B2817" s="34"/>
    </row>
    <row r="2818" spans="2:2" x14ac:dyDescent="0.3">
      <c r="B2818" s="34"/>
    </row>
    <row r="2819" spans="2:2" x14ac:dyDescent="0.3">
      <c r="B2819" s="34"/>
    </row>
    <row r="2820" spans="2:2" x14ac:dyDescent="0.3">
      <c r="B2820" s="34"/>
    </row>
    <row r="2821" spans="2:2" x14ac:dyDescent="0.3">
      <c r="B2821" s="34"/>
    </row>
    <row r="2822" spans="2:2" x14ac:dyDescent="0.3">
      <c r="B2822" s="34"/>
    </row>
    <row r="2823" spans="2:2" x14ac:dyDescent="0.3">
      <c r="B2823" s="34"/>
    </row>
    <row r="2824" spans="2:2" x14ac:dyDescent="0.3">
      <c r="B2824" s="34"/>
    </row>
    <row r="2825" spans="2:2" x14ac:dyDescent="0.3">
      <c r="B2825" s="34"/>
    </row>
    <row r="2826" spans="2:2" x14ac:dyDescent="0.3">
      <c r="B2826" s="34"/>
    </row>
    <row r="2827" spans="2:2" x14ac:dyDescent="0.3">
      <c r="B2827" s="34"/>
    </row>
    <row r="2828" spans="2:2" x14ac:dyDescent="0.3">
      <c r="B2828" s="34"/>
    </row>
    <row r="2829" spans="2:2" x14ac:dyDescent="0.3">
      <c r="B2829" s="34"/>
    </row>
    <row r="2830" spans="2:2" x14ac:dyDescent="0.3">
      <c r="B2830" s="34"/>
    </row>
    <row r="2831" spans="2:2" x14ac:dyDescent="0.3">
      <c r="B2831" s="34"/>
    </row>
    <row r="2832" spans="2:2" x14ac:dyDescent="0.3">
      <c r="B2832" s="34"/>
    </row>
    <row r="2833" spans="2:2" x14ac:dyDescent="0.3">
      <c r="B2833" s="34"/>
    </row>
    <row r="2834" spans="2:2" x14ac:dyDescent="0.3">
      <c r="B2834" s="34"/>
    </row>
    <row r="2835" spans="2:2" x14ac:dyDescent="0.3">
      <c r="B2835" s="34"/>
    </row>
    <row r="2836" spans="2:2" x14ac:dyDescent="0.3">
      <c r="B2836" s="34"/>
    </row>
    <row r="2837" spans="2:2" x14ac:dyDescent="0.3">
      <c r="B2837" s="34"/>
    </row>
    <row r="2838" spans="2:2" x14ac:dyDescent="0.3">
      <c r="B2838" s="34"/>
    </row>
    <row r="2839" spans="2:2" x14ac:dyDescent="0.3">
      <c r="B2839" s="34"/>
    </row>
    <row r="2840" spans="2:2" x14ac:dyDescent="0.3">
      <c r="B2840" s="34"/>
    </row>
    <row r="2841" spans="2:2" x14ac:dyDescent="0.3">
      <c r="B2841" s="34"/>
    </row>
    <row r="2842" spans="2:2" x14ac:dyDescent="0.3">
      <c r="B2842" s="34"/>
    </row>
    <row r="2843" spans="2:2" x14ac:dyDescent="0.3">
      <c r="B2843" s="34"/>
    </row>
    <row r="2844" spans="2:2" x14ac:dyDescent="0.3">
      <c r="B2844" s="34"/>
    </row>
    <row r="2845" spans="2:2" x14ac:dyDescent="0.3">
      <c r="B2845" s="34"/>
    </row>
    <row r="2846" spans="2:2" x14ac:dyDescent="0.3">
      <c r="B2846" s="34"/>
    </row>
    <row r="2847" spans="2:2" x14ac:dyDescent="0.3">
      <c r="B2847" s="34"/>
    </row>
    <row r="2848" spans="2:2" x14ac:dyDescent="0.3">
      <c r="B2848" s="34"/>
    </row>
    <row r="2849" spans="2:2" x14ac:dyDescent="0.3">
      <c r="B2849" s="34"/>
    </row>
    <row r="2850" spans="2:2" x14ac:dyDescent="0.3">
      <c r="B2850" s="34"/>
    </row>
    <row r="2851" spans="2:2" x14ac:dyDescent="0.3">
      <c r="B2851" s="34"/>
    </row>
    <row r="2852" spans="2:2" x14ac:dyDescent="0.3">
      <c r="B2852" s="34"/>
    </row>
    <row r="2853" spans="2:2" x14ac:dyDescent="0.3">
      <c r="B2853" s="34"/>
    </row>
    <row r="2854" spans="2:2" x14ac:dyDescent="0.3">
      <c r="B2854" s="34"/>
    </row>
    <row r="2855" spans="2:2" x14ac:dyDescent="0.3">
      <c r="B2855" s="34"/>
    </row>
    <row r="2856" spans="2:2" x14ac:dyDescent="0.3">
      <c r="B2856" s="34"/>
    </row>
    <row r="2857" spans="2:2" x14ac:dyDescent="0.3">
      <c r="B2857" s="34"/>
    </row>
    <row r="2858" spans="2:2" x14ac:dyDescent="0.3">
      <c r="B2858" s="34"/>
    </row>
    <row r="2859" spans="2:2" x14ac:dyDescent="0.3">
      <c r="B2859" s="34"/>
    </row>
    <row r="2860" spans="2:2" x14ac:dyDescent="0.3">
      <c r="B2860" s="34"/>
    </row>
    <row r="2861" spans="2:2" x14ac:dyDescent="0.3">
      <c r="B2861" s="34"/>
    </row>
    <row r="2862" spans="2:2" x14ac:dyDescent="0.3">
      <c r="B2862" s="34"/>
    </row>
    <row r="2863" spans="2:2" x14ac:dyDescent="0.3">
      <c r="B2863" s="34"/>
    </row>
    <row r="2864" spans="2:2" x14ac:dyDescent="0.3">
      <c r="B2864" s="34"/>
    </row>
    <row r="2865" spans="2:2" x14ac:dyDescent="0.3">
      <c r="B2865" s="34"/>
    </row>
    <row r="2866" spans="2:2" x14ac:dyDescent="0.3">
      <c r="B2866" s="34"/>
    </row>
    <row r="2867" spans="2:2" x14ac:dyDescent="0.3">
      <c r="B2867" s="34"/>
    </row>
    <row r="2868" spans="2:2" x14ac:dyDescent="0.3">
      <c r="B2868" s="34"/>
    </row>
    <row r="2869" spans="2:2" x14ac:dyDescent="0.3">
      <c r="B2869" s="34"/>
    </row>
    <row r="2870" spans="2:2" x14ac:dyDescent="0.3">
      <c r="B2870" s="34"/>
    </row>
    <row r="2871" spans="2:2" x14ac:dyDescent="0.3">
      <c r="B2871" s="34"/>
    </row>
    <row r="2872" spans="2:2" x14ac:dyDescent="0.3">
      <c r="B2872" s="34"/>
    </row>
    <row r="2873" spans="2:2" x14ac:dyDescent="0.3">
      <c r="B2873" s="34"/>
    </row>
    <row r="2874" spans="2:2" x14ac:dyDescent="0.3">
      <c r="B2874" s="34"/>
    </row>
    <row r="2875" spans="2:2" x14ac:dyDescent="0.3">
      <c r="B2875" s="34"/>
    </row>
    <row r="2876" spans="2:2" x14ac:dyDescent="0.3">
      <c r="B2876" s="34"/>
    </row>
    <row r="2877" spans="2:2" x14ac:dyDescent="0.3">
      <c r="B2877" s="34"/>
    </row>
    <row r="2878" spans="2:2" x14ac:dyDescent="0.3">
      <c r="B2878" s="34"/>
    </row>
    <row r="2879" spans="2:2" x14ac:dyDescent="0.3">
      <c r="B2879" s="34"/>
    </row>
    <row r="2880" spans="2:2" x14ac:dyDescent="0.3">
      <c r="B2880" s="34"/>
    </row>
    <row r="2881" spans="2:2" x14ac:dyDescent="0.3">
      <c r="B2881" s="34"/>
    </row>
    <row r="2882" spans="2:2" x14ac:dyDescent="0.3">
      <c r="B2882" s="34"/>
    </row>
    <row r="2883" spans="2:2" x14ac:dyDescent="0.3">
      <c r="B2883" s="34"/>
    </row>
    <row r="2884" spans="2:2" x14ac:dyDescent="0.3">
      <c r="B2884" s="34"/>
    </row>
    <row r="2885" spans="2:2" x14ac:dyDescent="0.3">
      <c r="B2885" s="34"/>
    </row>
    <row r="2886" spans="2:2" x14ac:dyDescent="0.3">
      <c r="B2886" s="34"/>
    </row>
    <row r="2887" spans="2:2" x14ac:dyDescent="0.3">
      <c r="B2887" s="34"/>
    </row>
    <row r="2888" spans="2:2" x14ac:dyDescent="0.3">
      <c r="B2888" s="34"/>
    </row>
    <row r="2889" spans="2:2" x14ac:dyDescent="0.3">
      <c r="B2889" s="34"/>
    </row>
    <row r="2890" spans="2:2" x14ac:dyDescent="0.3">
      <c r="B2890" s="34"/>
    </row>
    <row r="2891" spans="2:2" x14ac:dyDescent="0.3">
      <c r="B2891" s="34"/>
    </row>
    <row r="2892" spans="2:2" x14ac:dyDescent="0.3">
      <c r="B2892" s="34"/>
    </row>
    <row r="2893" spans="2:2" x14ac:dyDescent="0.3">
      <c r="B2893" s="34"/>
    </row>
    <row r="2894" spans="2:2" x14ac:dyDescent="0.3">
      <c r="B2894" s="34"/>
    </row>
    <row r="2895" spans="2:2" x14ac:dyDescent="0.3">
      <c r="B2895" s="34"/>
    </row>
    <row r="2896" spans="2:2" x14ac:dyDescent="0.3">
      <c r="B2896" s="34"/>
    </row>
    <row r="2897" spans="2:2" x14ac:dyDescent="0.3">
      <c r="B2897" s="34"/>
    </row>
    <row r="2898" spans="2:2" x14ac:dyDescent="0.3">
      <c r="B2898" s="34"/>
    </row>
    <row r="2899" spans="2:2" x14ac:dyDescent="0.3">
      <c r="B2899" s="34"/>
    </row>
    <row r="2900" spans="2:2" x14ac:dyDescent="0.3">
      <c r="B2900" s="34"/>
    </row>
    <row r="2901" spans="2:2" x14ac:dyDescent="0.3">
      <c r="B2901" s="34"/>
    </row>
    <row r="2902" spans="2:2" x14ac:dyDescent="0.3">
      <c r="B2902" s="34"/>
    </row>
    <row r="2903" spans="2:2" x14ac:dyDescent="0.3">
      <c r="B2903" s="34"/>
    </row>
    <row r="2904" spans="2:2" x14ac:dyDescent="0.3">
      <c r="B2904" s="34"/>
    </row>
    <row r="2905" spans="2:2" x14ac:dyDescent="0.3">
      <c r="B2905" s="34"/>
    </row>
    <row r="2906" spans="2:2" x14ac:dyDescent="0.3">
      <c r="B2906" s="34"/>
    </row>
    <row r="2907" spans="2:2" x14ac:dyDescent="0.3">
      <c r="B2907" s="34"/>
    </row>
    <row r="2908" spans="2:2" x14ac:dyDescent="0.3">
      <c r="B2908" s="34"/>
    </row>
    <row r="2909" spans="2:2" x14ac:dyDescent="0.3">
      <c r="B2909" s="34"/>
    </row>
    <row r="2910" spans="2:2" x14ac:dyDescent="0.3">
      <c r="B2910" s="34"/>
    </row>
    <row r="2911" spans="2:2" x14ac:dyDescent="0.3">
      <c r="B2911" s="34"/>
    </row>
    <row r="2912" spans="2:2" x14ac:dyDescent="0.3">
      <c r="B2912" s="34"/>
    </row>
    <row r="2913" spans="2:2" x14ac:dyDescent="0.3">
      <c r="B2913" s="34"/>
    </row>
    <row r="2914" spans="2:2" x14ac:dyDescent="0.3">
      <c r="B2914" s="34"/>
    </row>
    <row r="2915" spans="2:2" x14ac:dyDescent="0.3">
      <c r="B2915" s="34"/>
    </row>
    <row r="2916" spans="2:2" x14ac:dyDescent="0.3">
      <c r="B2916" s="34"/>
    </row>
    <row r="2917" spans="2:2" x14ac:dyDescent="0.3">
      <c r="B2917" s="34"/>
    </row>
    <row r="2918" spans="2:2" x14ac:dyDescent="0.3">
      <c r="B2918" s="34"/>
    </row>
    <row r="2919" spans="2:2" x14ac:dyDescent="0.3">
      <c r="B2919" s="34"/>
    </row>
    <row r="2920" spans="2:2" x14ac:dyDescent="0.3">
      <c r="B2920" s="34"/>
    </row>
    <row r="2921" spans="2:2" x14ac:dyDescent="0.3">
      <c r="B2921" s="34"/>
    </row>
    <row r="2922" spans="2:2" x14ac:dyDescent="0.3">
      <c r="B2922" s="34"/>
    </row>
    <row r="2923" spans="2:2" x14ac:dyDescent="0.3">
      <c r="B2923" s="34"/>
    </row>
    <row r="2924" spans="2:2" x14ac:dyDescent="0.3">
      <c r="B2924" s="34"/>
    </row>
    <row r="2925" spans="2:2" x14ac:dyDescent="0.3">
      <c r="B2925" s="34"/>
    </row>
    <row r="2926" spans="2:2" x14ac:dyDescent="0.3">
      <c r="B2926" s="34"/>
    </row>
    <row r="2927" spans="2:2" x14ac:dyDescent="0.3">
      <c r="B2927" s="34"/>
    </row>
    <row r="2928" spans="2:2" x14ac:dyDescent="0.3">
      <c r="B2928" s="34"/>
    </row>
    <row r="2929" spans="2:2" x14ac:dyDescent="0.3">
      <c r="B2929" s="34"/>
    </row>
    <row r="2930" spans="2:2" x14ac:dyDescent="0.3">
      <c r="B2930" s="34"/>
    </row>
    <row r="2931" spans="2:2" x14ac:dyDescent="0.3">
      <c r="B2931" s="34"/>
    </row>
    <row r="2932" spans="2:2" x14ac:dyDescent="0.3">
      <c r="B2932" s="34"/>
    </row>
    <row r="2933" spans="2:2" x14ac:dyDescent="0.3">
      <c r="B2933" s="34"/>
    </row>
    <row r="2934" spans="2:2" x14ac:dyDescent="0.3">
      <c r="B2934" s="34"/>
    </row>
    <row r="2935" spans="2:2" x14ac:dyDescent="0.3">
      <c r="B2935" s="34"/>
    </row>
    <row r="2936" spans="2:2" x14ac:dyDescent="0.3">
      <c r="B2936" s="34"/>
    </row>
    <row r="2937" spans="2:2" x14ac:dyDescent="0.3">
      <c r="B2937" s="34"/>
    </row>
    <row r="2938" spans="2:2" x14ac:dyDescent="0.3">
      <c r="B2938" s="34"/>
    </row>
    <row r="2939" spans="2:2" x14ac:dyDescent="0.3">
      <c r="B2939" s="34"/>
    </row>
    <row r="2940" spans="2:2" x14ac:dyDescent="0.3">
      <c r="B2940" s="34"/>
    </row>
    <row r="2941" spans="2:2" x14ac:dyDescent="0.3">
      <c r="B2941" s="34"/>
    </row>
    <row r="2942" spans="2:2" x14ac:dyDescent="0.3">
      <c r="B2942" s="34"/>
    </row>
    <row r="2943" spans="2:2" x14ac:dyDescent="0.3">
      <c r="B2943" s="34"/>
    </row>
    <row r="2944" spans="2:2" x14ac:dyDescent="0.3">
      <c r="B2944" s="34"/>
    </row>
    <row r="2945" spans="2:2" x14ac:dyDescent="0.3">
      <c r="B2945" s="34"/>
    </row>
    <row r="2946" spans="2:2" x14ac:dyDescent="0.3">
      <c r="B2946" s="34"/>
    </row>
    <row r="2947" spans="2:2" x14ac:dyDescent="0.3">
      <c r="B2947" s="34"/>
    </row>
    <row r="2948" spans="2:2" x14ac:dyDescent="0.3">
      <c r="B2948" s="34"/>
    </row>
    <row r="2949" spans="2:2" x14ac:dyDescent="0.3">
      <c r="B2949" s="34"/>
    </row>
    <row r="2950" spans="2:2" x14ac:dyDescent="0.3">
      <c r="B2950" s="34"/>
    </row>
    <row r="2951" spans="2:2" x14ac:dyDescent="0.3">
      <c r="B2951" s="34"/>
    </row>
    <row r="2952" spans="2:2" x14ac:dyDescent="0.3">
      <c r="B2952" s="34"/>
    </row>
    <row r="2953" spans="2:2" x14ac:dyDescent="0.3">
      <c r="B2953" s="34"/>
    </row>
    <row r="2954" spans="2:2" x14ac:dyDescent="0.3">
      <c r="B2954" s="34"/>
    </row>
    <row r="2955" spans="2:2" x14ac:dyDescent="0.3">
      <c r="B2955" s="34"/>
    </row>
    <row r="2956" spans="2:2" x14ac:dyDescent="0.3">
      <c r="B2956" s="34"/>
    </row>
    <row r="2957" spans="2:2" x14ac:dyDescent="0.3">
      <c r="B2957" s="34"/>
    </row>
    <row r="2958" spans="2:2" x14ac:dyDescent="0.3">
      <c r="B2958" s="34"/>
    </row>
    <row r="2959" spans="2:2" x14ac:dyDescent="0.3">
      <c r="B2959" s="34"/>
    </row>
    <row r="2960" spans="2:2" x14ac:dyDescent="0.3">
      <c r="B2960" s="34"/>
    </row>
    <row r="2961" spans="2:2" x14ac:dyDescent="0.3">
      <c r="B2961" s="34"/>
    </row>
    <row r="2962" spans="2:2" x14ac:dyDescent="0.3">
      <c r="B2962" s="34"/>
    </row>
    <row r="2963" spans="2:2" x14ac:dyDescent="0.3">
      <c r="B2963" s="34"/>
    </row>
    <row r="2964" spans="2:2" x14ac:dyDescent="0.3">
      <c r="B2964" s="34"/>
    </row>
    <row r="2965" spans="2:2" x14ac:dyDescent="0.3">
      <c r="B2965" s="34"/>
    </row>
    <row r="2966" spans="2:2" x14ac:dyDescent="0.3">
      <c r="B2966" s="34"/>
    </row>
    <row r="2967" spans="2:2" x14ac:dyDescent="0.3">
      <c r="B2967" s="34"/>
    </row>
    <row r="2968" spans="2:2" x14ac:dyDescent="0.3">
      <c r="B2968" s="34"/>
    </row>
    <row r="2969" spans="2:2" x14ac:dyDescent="0.3">
      <c r="B2969" s="34"/>
    </row>
    <row r="2970" spans="2:2" x14ac:dyDescent="0.3">
      <c r="B2970" s="34"/>
    </row>
    <row r="2971" spans="2:2" x14ac:dyDescent="0.3">
      <c r="B2971" s="34"/>
    </row>
    <row r="2972" spans="2:2" x14ac:dyDescent="0.3">
      <c r="B2972" s="34"/>
    </row>
    <row r="2973" spans="2:2" x14ac:dyDescent="0.3">
      <c r="B2973" s="34"/>
    </row>
    <row r="2974" spans="2:2" x14ac:dyDescent="0.3">
      <c r="B2974" s="34"/>
    </row>
    <row r="2975" spans="2:2" x14ac:dyDescent="0.3">
      <c r="B2975" s="34"/>
    </row>
    <row r="2976" spans="2:2" x14ac:dyDescent="0.3">
      <c r="B2976" s="34"/>
    </row>
    <row r="2977" spans="2:2" x14ac:dyDescent="0.3">
      <c r="B2977" s="34"/>
    </row>
    <row r="2978" spans="2:2" x14ac:dyDescent="0.3">
      <c r="B2978" s="34"/>
    </row>
    <row r="2979" spans="2:2" x14ac:dyDescent="0.3">
      <c r="B2979" s="34"/>
    </row>
    <row r="2980" spans="2:2" x14ac:dyDescent="0.3">
      <c r="B2980" s="34"/>
    </row>
    <row r="2981" spans="2:2" x14ac:dyDescent="0.3">
      <c r="B2981" s="34"/>
    </row>
    <row r="2982" spans="2:2" x14ac:dyDescent="0.3">
      <c r="B2982" s="34"/>
    </row>
    <row r="2983" spans="2:2" x14ac:dyDescent="0.3">
      <c r="B2983" s="34"/>
    </row>
    <row r="2984" spans="2:2" x14ac:dyDescent="0.3">
      <c r="B2984" s="34"/>
    </row>
    <row r="2985" spans="2:2" x14ac:dyDescent="0.3">
      <c r="B2985" s="34"/>
    </row>
    <row r="2986" spans="2:2" x14ac:dyDescent="0.3">
      <c r="B2986" s="34"/>
    </row>
    <row r="2987" spans="2:2" x14ac:dyDescent="0.3">
      <c r="B2987" s="34"/>
    </row>
    <row r="2988" spans="2:2" x14ac:dyDescent="0.3">
      <c r="B2988" s="34"/>
    </row>
    <row r="2989" spans="2:2" x14ac:dyDescent="0.3">
      <c r="B2989" s="34"/>
    </row>
    <row r="2990" spans="2:2" x14ac:dyDescent="0.3">
      <c r="B2990" s="34"/>
    </row>
    <row r="2991" spans="2:2" x14ac:dyDescent="0.3">
      <c r="B2991" s="34"/>
    </row>
    <row r="2992" spans="2:2" x14ac:dyDescent="0.3">
      <c r="B2992" s="34"/>
    </row>
    <row r="2993" spans="2:2" x14ac:dyDescent="0.3">
      <c r="B2993" s="34"/>
    </row>
    <row r="2994" spans="2:2" x14ac:dyDescent="0.3">
      <c r="B2994" s="34"/>
    </row>
    <row r="2995" spans="2:2" x14ac:dyDescent="0.3">
      <c r="B2995" s="34"/>
    </row>
    <row r="2996" spans="2:2" x14ac:dyDescent="0.3">
      <c r="B2996" s="34"/>
    </row>
    <row r="2997" spans="2:2" x14ac:dyDescent="0.3">
      <c r="B2997" s="34"/>
    </row>
    <row r="2998" spans="2:2" x14ac:dyDescent="0.3">
      <c r="B2998" s="34"/>
    </row>
    <row r="2999" spans="2:2" x14ac:dyDescent="0.3">
      <c r="B2999" s="34"/>
    </row>
    <row r="3000" spans="2:2" x14ac:dyDescent="0.3">
      <c r="B3000" s="34"/>
    </row>
    <row r="3001" spans="2:2" x14ac:dyDescent="0.3">
      <c r="B3001" s="34"/>
    </row>
    <row r="3002" spans="2:2" x14ac:dyDescent="0.3">
      <c r="B3002" s="34"/>
    </row>
    <row r="3003" spans="2:2" x14ac:dyDescent="0.3">
      <c r="B3003" s="34"/>
    </row>
    <row r="3004" spans="2:2" x14ac:dyDescent="0.3">
      <c r="B3004" s="34"/>
    </row>
    <row r="3005" spans="2:2" x14ac:dyDescent="0.3">
      <c r="B3005" s="34"/>
    </row>
    <row r="3006" spans="2:2" x14ac:dyDescent="0.3">
      <c r="B3006" s="34"/>
    </row>
    <row r="3007" spans="2:2" x14ac:dyDescent="0.3">
      <c r="B3007" s="34"/>
    </row>
    <row r="3008" spans="2:2" x14ac:dyDescent="0.3">
      <c r="B3008" s="34"/>
    </row>
    <row r="3009" spans="2:2" x14ac:dyDescent="0.3">
      <c r="B3009" s="34"/>
    </row>
    <row r="3010" spans="2:2" x14ac:dyDescent="0.3">
      <c r="B3010" s="34"/>
    </row>
    <row r="3011" spans="2:2" x14ac:dyDescent="0.3">
      <c r="B3011" s="34"/>
    </row>
    <row r="3012" spans="2:2" x14ac:dyDescent="0.3">
      <c r="B3012" s="34"/>
    </row>
    <row r="3013" spans="2:2" x14ac:dyDescent="0.3">
      <c r="B3013" s="34"/>
    </row>
    <row r="3014" spans="2:2" x14ac:dyDescent="0.3">
      <c r="B3014" s="34"/>
    </row>
    <row r="3015" spans="2:2" x14ac:dyDescent="0.3">
      <c r="B3015" s="34"/>
    </row>
    <row r="3016" spans="2:2" x14ac:dyDescent="0.3">
      <c r="B3016" s="34"/>
    </row>
    <row r="3017" spans="2:2" x14ac:dyDescent="0.3">
      <c r="B3017" s="34"/>
    </row>
    <row r="3018" spans="2:2" x14ac:dyDescent="0.3">
      <c r="B3018" s="34"/>
    </row>
    <row r="3019" spans="2:2" x14ac:dyDescent="0.3">
      <c r="B3019" s="34"/>
    </row>
    <row r="3020" spans="2:2" x14ac:dyDescent="0.3">
      <c r="B3020" s="34"/>
    </row>
    <row r="3021" spans="2:2" x14ac:dyDescent="0.3">
      <c r="B3021" s="34"/>
    </row>
    <row r="3022" spans="2:2" x14ac:dyDescent="0.3">
      <c r="B3022" s="34"/>
    </row>
    <row r="3023" spans="2:2" x14ac:dyDescent="0.3">
      <c r="B3023" s="34"/>
    </row>
    <row r="3024" spans="2:2" x14ac:dyDescent="0.3">
      <c r="B3024" s="34"/>
    </row>
    <row r="3025" spans="2:2" x14ac:dyDescent="0.3">
      <c r="B3025" s="34"/>
    </row>
    <row r="3026" spans="2:2" x14ac:dyDescent="0.3">
      <c r="B3026" s="34"/>
    </row>
    <row r="3027" spans="2:2" x14ac:dyDescent="0.3">
      <c r="B3027" s="34"/>
    </row>
    <row r="3028" spans="2:2" x14ac:dyDescent="0.3">
      <c r="B3028" s="34"/>
    </row>
    <row r="3029" spans="2:2" x14ac:dyDescent="0.3">
      <c r="B3029" s="34"/>
    </row>
    <row r="3030" spans="2:2" x14ac:dyDescent="0.3">
      <c r="B3030" s="34"/>
    </row>
    <row r="3031" spans="2:2" x14ac:dyDescent="0.3">
      <c r="B3031" s="34"/>
    </row>
    <row r="3032" spans="2:2" x14ac:dyDescent="0.3">
      <c r="B3032" s="34"/>
    </row>
    <row r="3033" spans="2:2" x14ac:dyDescent="0.3">
      <c r="B3033" s="34"/>
    </row>
    <row r="3034" spans="2:2" x14ac:dyDescent="0.3">
      <c r="B3034" s="34"/>
    </row>
    <row r="3035" spans="2:2" x14ac:dyDescent="0.3">
      <c r="B3035" s="34"/>
    </row>
    <row r="3036" spans="2:2" x14ac:dyDescent="0.3">
      <c r="B3036" s="34"/>
    </row>
    <row r="3037" spans="2:2" x14ac:dyDescent="0.3">
      <c r="B3037" s="34"/>
    </row>
    <row r="3038" spans="2:2" x14ac:dyDescent="0.3">
      <c r="B3038" s="34"/>
    </row>
    <row r="3039" spans="2:2" x14ac:dyDescent="0.3">
      <c r="B3039" s="34"/>
    </row>
    <row r="3040" spans="2:2" x14ac:dyDescent="0.3">
      <c r="B3040" s="34"/>
    </row>
    <row r="3041" spans="2:2" x14ac:dyDescent="0.3">
      <c r="B3041" s="34"/>
    </row>
    <row r="3042" spans="2:2" x14ac:dyDescent="0.3">
      <c r="B3042" s="34"/>
    </row>
    <row r="3043" spans="2:2" x14ac:dyDescent="0.3">
      <c r="B3043" s="34"/>
    </row>
    <row r="3044" spans="2:2" x14ac:dyDescent="0.3">
      <c r="B3044" s="34"/>
    </row>
    <row r="3045" spans="2:2" x14ac:dyDescent="0.3">
      <c r="B3045" s="34"/>
    </row>
    <row r="3046" spans="2:2" x14ac:dyDescent="0.3">
      <c r="B3046" s="34"/>
    </row>
    <row r="3047" spans="2:2" x14ac:dyDescent="0.3">
      <c r="B3047" s="34"/>
    </row>
    <row r="3048" spans="2:2" x14ac:dyDescent="0.3">
      <c r="B3048" s="34"/>
    </row>
    <row r="3049" spans="2:2" x14ac:dyDescent="0.3">
      <c r="B3049" s="34"/>
    </row>
    <row r="3050" spans="2:2" x14ac:dyDescent="0.3">
      <c r="B3050" s="34"/>
    </row>
    <row r="3051" spans="2:2" x14ac:dyDescent="0.3">
      <c r="B3051" s="34"/>
    </row>
    <row r="3052" spans="2:2" x14ac:dyDescent="0.3">
      <c r="B3052" s="34"/>
    </row>
    <row r="3053" spans="2:2" x14ac:dyDescent="0.3">
      <c r="B3053" s="34"/>
    </row>
    <row r="3054" spans="2:2" x14ac:dyDescent="0.3">
      <c r="B3054" s="34"/>
    </row>
    <row r="3055" spans="2:2" x14ac:dyDescent="0.3">
      <c r="B3055" s="34"/>
    </row>
    <row r="3056" spans="2:2" x14ac:dyDescent="0.3">
      <c r="B3056" s="34"/>
    </row>
    <row r="3057" spans="2:2" x14ac:dyDescent="0.3">
      <c r="B3057" s="34"/>
    </row>
    <row r="3058" spans="2:2" x14ac:dyDescent="0.3">
      <c r="B3058" s="34"/>
    </row>
    <row r="3059" spans="2:2" x14ac:dyDescent="0.3">
      <c r="B3059" s="34"/>
    </row>
    <row r="3060" spans="2:2" x14ac:dyDescent="0.3">
      <c r="B3060" s="34"/>
    </row>
    <row r="3061" spans="2:2" x14ac:dyDescent="0.3">
      <c r="B3061" s="34"/>
    </row>
    <row r="3062" spans="2:2" x14ac:dyDescent="0.3">
      <c r="B3062" s="34"/>
    </row>
    <row r="3063" spans="2:2" x14ac:dyDescent="0.3">
      <c r="B3063" s="34"/>
    </row>
    <row r="3064" spans="2:2" x14ac:dyDescent="0.3">
      <c r="B3064" s="34"/>
    </row>
    <row r="3065" spans="2:2" x14ac:dyDescent="0.3">
      <c r="B3065" s="34"/>
    </row>
    <row r="3066" spans="2:2" x14ac:dyDescent="0.3">
      <c r="B3066" s="34"/>
    </row>
    <row r="3067" spans="2:2" x14ac:dyDescent="0.3">
      <c r="B3067" s="34"/>
    </row>
    <row r="3068" spans="2:2" x14ac:dyDescent="0.3">
      <c r="B3068" s="34"/>
    </row>
    <row r="3069" spans="2:2" x14ac:dyDescent="0.3">
      <c r="B3069" s="34"/>
    </row>
    <row r="3070" spans="2:2" x14ac:dyDescent="0.3">
      <c r="B3070" s="34"/>
    </row>
    <row r="3071" spans="2:2" x14ac:dyDescent="0.3">
      <c r="B3071" s="34"/>
    </row>
    <row r="3072" spans="2:2" x14ac:dyDescent="0.3">
      <c r="B3072" s="34"/>
    </row>
    <row r="3073" spans="2:2" x14ac:dyDescent="0.3">
      <c r="B3073" s="34"/>
    </row>
    <row r="3074" spans="2:2" x14ac:dyDescent="0.3">
      <c r="B3074" s="34"/>
    </row>
    <row r="3075" spans="2:2" x14ac:dyDescent="0.3">
      <c r="B3075" s="34"/>
    </row>
    <row r="3076" spans="2:2" x14ac:dyDescent="0.3">
      <c r="B3076" s="34"/>
    </row>
    <row r="3077" spans="2:2" x14ac:dyDescent="0.3">
      <c r="B3077" s="34"/>
    </row>
    <row r="3078" spans="2:2" x14ac:dyDescent="0.3">
      <c r="B3078" s="34"/>
    </row>
    <row r="3079" spans="2:2" x14ac:dyDescent="0.3">
      <c r="B3079" s="34"/>
    </row>
    <row r="3080" spans="2:2" x14ac:dyDescent="0.3">
      <c r="B3080" s="34"/>
    </row>
    <row r="3081" spans="2:2" x14ac:dyDescent="0.3">
      <c r="B3081" s="34"/>
    </row>
    <row r="3082" spans="2:2" x14ac:dyDescent="0.3">
      <c r="B3082" s="34"/>
    </row>
    <row r="3083" spans="2:2" x14ac:dyDescent="0.3">
      <c r="B3083" s="34"/>
    </row>
    <row r="3084" spans="2:2" x14ac:dyDescent="0.3">
      <c r="B3084" s="34"/>
    </row>
    <row r="3085" spans="2:2" x14ac:dyDescent="0.3">
      <c r="B3085" s="34"/>
    </row>
    <row r="3086" spans="2:2" x14ac:dyDescent="0.3">
      <c r="B3086" s="34"/>
    </row>
    <row r="3087" spans="2:2" x14ac:dyDescent="0.3">
      <c r="B3087" s="34"/>
    </row>
    <row r="3088" spans="2:2" x14ac:dyDescent="0.3">
      <c r="B3088" s="34"/>
    </row>
    <row r="3089" spans="2:2" x14ac:dyDescent="0.3">
      <c r="B3089" s="34"/>
    </row>
    <row r="3090" spans="2:2" x14ac:dyDescent="0.3">
      <c r="B3090" s="34"/>
    </row>
    <row r="3091" spans="2:2" x14ac:dyDescent="0.3">
      <c r="B3091" s="34"/>
    </row>
    <row r="3092" spans="2:2" x14ac:dyDescent="0.3">
      <c r="B3092" s="34"/>
    </row>
    <row r="3093" spans="2:2" x14ac:dyDescent="0.3">
      <c r="B3093" s="34"/>
    </row>
    <row r="3094" spans="2:2" x14ac:dyDescent="0.3">
      <c r="B3094" s="34"/>
    </row>
    <row r="3095" spans="2:2" x14ac:dyDescent="0.3">
      <c r="B3095" s="34"/>
    </row>
    <row r="3096" spans="2:2" x14ac:dyDescent="0.3">
      <c r="B3096" s="34"/>
    </row>
    <row r="3097" spans="2:2" x14ac:dyDescent="0.3">
      <c r="B3097" s="34"/>
    </row>
    <row r="3098" spans="2:2" x14ac:dyDescent="0.3">
      <c r="B3098" s="34"/>
    </row>
    <row r="3099" spans="2:2" x14ac:dyDescent="0.3">
      <c r="B3099" s="34"/>
    </row>
    <row r="3100" spans="2:2" x14ac:dyDescent="0.3">
      <c r="B3100" s="34"/>
    </row>
    <row r="3101" spans="2:2" x14ac:dyDescent="0.3">
      <c r="B3101" s="34"/>
    </row>
    <row r="3102" spans="2:2" x14ac:dyDescent="0.3">
      <c r="B3102" s="34"/>
    </row>
    <row r="3103" spans="2:2" x14ac:dyDescent="0.3">
      <c r="B3103" s="34"/>
    </row>
    <row r="3104" spans="2:2" x14ac:dyDescent="0.3">
      <c r="B3104" s="34"/>
    </row>
    <row r="3105" spans="2:2" x14ac:dyDescent="0.3">
      <c r="B3105" s="34"/>
    </row>
    <row r="3106" spans="2:2" x14ac:dyDescent="0.3">
      <c r="B3106" s="34"/>
    </row>
    <row r="3107" spans="2:2" x14ac:dyDescent="0.3">
      <c r="B3107" s="34"/>
    </row>
    <row r="3108" spans="2:2" x14ac:dyDescent="0.3">
      <c r="B3108" s="34"/>
    </row>
    <row r="3109" spans="2:2" x14ac:dyDescent="0.3">
      <c r="B3109" s="34"/>
    </row>
    <row r="3110" spans="2:2" x14ac:dyDescent="0.3">
      <c r="B3110" s="34"/>
    </row>
    <row r="3111" spans="2:2" x14ac:dyDescent="0.3">
      <c r="B3111" s="34"/>
    </row>
    <row r="3112" spans="2:2" x14ac:dyDescent="0.3">
      <c r="B3112" s="34"/>
    </row>
    <row r="3113" spans="2:2" x14ac:dyDescent="0.3">
      <c r="B3113" s="34"/>
    </row>
    <row r="3114" spans="2:2" x14ac:dyDescent="0.3">
      <c r="B3114" s="34"/>
    </row>
    <row r="3115" spans="2:2" x14ac:dyDescent="0.3">
      <c r="B3115" s="34"/>
    </row>
    <row r="3116" spans="2:2" x14ac:dyDescent="0.3">
      <c r="B3116" s="34"/>
    </row>
    <row r="3117" spans="2:2" x14ac:dyDescent="0.3">
      <c r="B3117" s="34"/>
    </row>
    <row r="3118" spans="2:2" x14ac:dyDescent="0.3">
      <c r="B3118" s="34"/>
    </row>
    <row r="3119" spans="2:2" x14ac:dyDescent="0.3">
      <c r="B3119" s="34"/>
    </row>
    <row r="3120" spans="2:2" x14ac:dyDescent="0.3">
      <c r="B3120" s="34"/>
    </row>
    <row r="3121" spans="2:2" x14ac:dyDescent="0.3">
      <c r="B3121" s="34"/>
    </row>
    <row r="3122" spans="2:2" x14ac:dyDescent="0.3">
      <c r="B3122" s="34"/>
    </row>
    <row r="3123" spans="2:2" x14ac:dyDescent="0.3">
      <c r="B3123" s="34"/>
    </row>
    <row r="3124" spans="2:2" x14ac:dyDescent="0.3">
      <c r="B3124" s="34"/>
    </row>
    <row r="3125" spans="2:2" x14ac:dyDescent="0.3">
      <c r="B3125" s="34"/>
    </row>
    <row r="3126" spans="2:2" x14ac:dyDescent="0.3">
      <c r="B3126" s="34"/>
    </row>
    <row r="3127" spans="2:2" x14ac:dyDescent="0.3">
      <c r="B3127" s="34"/>
    </row>
    <row r="3128" spans="2:2" x14ac:dyDescent="0.3">
      <c r="B3128" s="34"/>
    </row>
    <row r="3129" spans="2:2" x14ac:dyDescent="0.3">
      <c r="B3129" s="34"/>
    </row>
    <row r="3130" spans="2:2" x14ac:dyDescent="0.3">
      <c r="B3130" s="34"/>
    </row>
    <row r="3131" spans="2:2" x14ac:dyDescent="0.3">
      <c r="B3131" s="34"/>
    </row>
    <row r="3132" spans="2:2" x14ac:dyDescent="0.3">
      <c r="B3132" s="34"/>
    </row>
    <row r="3133" spans="2:2" x14ac:dyDescent="0.3">
      <c r="B3133" s="34"/>
    </row>
    <row r="3134" spans="2:2" x14ac:dyDescent="0.3">
      <c r="B3134" s="34"/>
    </row>
    <row r="3135" spans="2:2" x14ac:dyDescent="0.3">
      <c r="B3135" s="34"/>
    </row>
    <row r="3136" spans="2:2" x14ac:dyDescent="0.3">
      <c r="B3136" s="34"/>
    </row>
    <row r="3137" spans="2:2" x14ac:dyDescent="0.3">
      <c r="B3137" s="34"/>
    </row>
    <row r="3138" spans="2:2" x14ac:dyDescent="0.3">
      <c r="B3138" s="34"/>
    </row>
    <row r="3139" spans="2:2" x14ac:dyDescent="0.3">
      <c r="B3139" s="34"/>
    </row>
    <row r="3140" spans="2:2" x14ac:dyDescent="0.3">
      <c r="B3140" s="34"/>
    </row>
    <row r="3141" spans="2:2" x14ac:dyDescent="0.3">
      <c r="B3141" s="34"/>
    </row>
    <row r="3142" spans="2:2" x14ac:dyDescent="0.3">
      <c r="B3142" s="34"/>
    </row>
    <row r="3143" spans="2:2" x14ac:dyDescent="0.3">
      <c r="B3143" s="34"/>
    </row>
    <row r="3144" spans="2:2" x14ac:dyDescent="0.3">
      <c r="B3144" s="34"/>
    </row>
    <row r="3145" spans="2:2" x14ac:dyDescent="0.3">
      <c r="B3145" s="34"/>
    </row>
    <row r="3146" spans="2:2" x14ac:dyDescent="0.3">
      <c r="B3146" s="34"/>
    </row>
    <row r="3147" spans="2:2" x14ac:dyDescent="0.3">
      <c r="B3147" s="34"/>
    </row>
    <row r="3148" spans="2:2" x14ac:dyDescent="0.3">
      <c r="B3148" s="34"/>
    </row>
    <row r="3149" spans="2:2" x14ac:dyDescent="0.3">
      <c r="B3149" s="34"/>
    </row>
    <row r="3150" spans="2:2" x14ac:dyDescent="0.3">
      <c r="B3150" s="34"/>
    </row>
    <row r="3151" spans="2:2" x14ac:dyDescent="0.3">
      <c r="B3151" s="34"/>
    </row>
    <row r="3152" spans="2:2" x14ac:dyDescent="0.3">
      <c r="B3152" s="34"/>
    </row>
    <row r="3153" spans="2:2" x14ac:dyDescent="0.3">
      <c r="B3153" s="34"/>
    </row>
    <row r="3154" spans="2:2" x14ac:dyDescent="0.3">
      <c r="B3154" s="34"/>
    </row>
    <row r="3155" spans="2:2" x14ac:dyDescent="0.3">
      <c r="B3155" s="34"/>
    </row>
    <row r="3156" spans="2:2" x14ac:dyDescent="0.3">
      <c r="B3156" s="34"/>
    </row>
    <row r="3157" spans="2:2" x14ac:dyDescent="0.3">
      <c r="B3157" s="34"/>
    </row>
    <row r="3158" spans="2:2" x14ac:dyDescent="0.3">
      <c r="B3158" s="34"/>
    </row>
    <row r="3159" spans="2:2" x14ac:dyDescent="0.3">
      <c r="B3159" s="34"/>
    </row>
    <row r="3160" spans="2:2" x14ac:dyDescent="0.3">
      <c r="B3160" s="34"/>
    </row>
    <row r="3161" spans="2:2" x14ac:dyDescent="0.3">
      <c r="B3161" s="34"/>
    </row>
    <row r="3162" spans="2:2" x14ac:dyDescent="0.3">
      <c r="B3162" s="34"/>
    </row>
    <row r="3163" spans="2:2" x14ac:dyDescent="0.3">
      <c r="B3163" s="34"/>
    </row>
    <row r="3164" spans="2:2" x14ac:dyDescent="0.3">
      <c r="B3164" s="34"/>
    </row>
    <row r="3165" spans="2:2" x14ac:dyDescent="0.3">
      <c r="B3165" s="34"/>
    </row>
    <row r="3166" spans="2:2" x14ac:dyDescent="0.3">
      <c r="B3166" s="34"/>
    </row>
    <row r="3167" spans="2:2" x14ac:dyDescent="0.3">
      <c r="B3167" s="34"/>
    </row>
    <row r="3168" spans="2:2" x14ac:dyDescent="0.3">
      <c r="B3168" s="34"/>
    </row>
    <row r="3169" spans="2:2" x14ac:dyDescent="0.3">
      <c r="B3169" s="34"/>
    </row>
    <row r="3170" spans="2:2" x14ac:dyDescent="0.3">
      <c r="B3170" s="34"/>
    </row>
    <row r="3171" spans="2:2" x14ac:dyDescent="0.3">
      <c r="B3171" s="34"/>
    </row>
    <row r="3172" spans="2:2" x14ac:dyDescent="0.3">
      <c r="B3172" s="34"/>
    </row>
    <row r="3173" spans="2:2" x14ac:dyDescent="0.3">
      <c r="B3173" s="34"/>
    </row>
    <row r="3174" spans="2:2" x14ac:dyDescent="0.3">
      <c r="B3174" s="34"/>
    </row>
    <row r="3175" spans="2:2" x14ac:dyDescent="0.3">
      <c r="B3175" s="34"/>
    </row>
    <row r="3176" spans="2:2" x14ac:dyDescent="0.3">
      <c r="B3176" s="34"/>
    </row>
    <row r="3177" spans="2:2" x14ac:dyDescent="0.3">
      <c r="B3177" s="34"/>
    </row>
    <row r="3178" spans="2:2" x14ac:dyDescent="0.3">
      <c r="B3178" s="34"/>
    </row>
    <row r="3179" spans="2:2" x14ac:dyDescent="0.3">
      <c r="B3179" s="34"/>
    </row>
    <row r="3180" spans="2:2" x14ac:dyDescent="0.3">
      <c r="B3180" s="34"/>
    </row>
    <row r="3181" spans="2:2" x14ac:dyDescent="0.3">
      <c r="B3181" s="34"/>
    </row>
    <row r="3182" spans="2:2" x14ac:dyDescent="0.3">
      <c r="B3182" s="34"/>
    </row>
    <row r="3183" spans="2:2" x14ac:dyDescent="0.3">
      <c r="B3183" s="34"/>
    </row>
    <row r="3184" spans="2:2" x14ac:dyDescent="0.3">
      <c r="B3184" s="34"/>
    </row>
    <row r="3185" spans="2:2" x14ac:dyDescent="0.3">
      <c r="B3185" s="34"/>
    </row>
    <row r="3186" spans="2:2" x14ac:dyDescent="0.3">
      <c r="B3186" s="34"/>
    </row>
    <row r="3187" spans="2:2" x14ac:dyDescent="0.3">
      <c r="B3187" s="34"/>
    </row>
    <row r="3188" spans="2:2" x14ac:dyDescent="0.3">
      <c r="B3188" s="34"/>
    </row>
    <row r="3189" spans="2:2" x14ac:dyDescent="0.3">
      <c r="B3189" s="34"/>
    </row>
    <row r="3190" spans="2:2" x14ac:dyDescent="0.3">
      <c r="B3190" s="34"/>
    </row>
    <row r="3191" spans="2:2" x14ac:dyDescent="0.3">
      <c r="B3191" s="34"/>
    </row>
    <row r="3192" spans="2:2" x14ac:dyDescent="0.3">
      <c r="B3192" s="34"/>
    </row>
    <row r="3193" spans="2:2" x14ac:dyDescent="0.3">
      <c r="B3193" s="34"/>
    </row>
    <row r="3194" spans="2:2" x14ac:dyDescent="0.3">
      <c r="B3194" s="34"/>
    </row>
    <row r="3195" spans="2:2" x14ac:dyDescent="0.3">
      <c r="B3195" s="34"/>
    </row>
    <row r="3196" spans="2:2" x14ac:dyDescent="0.3">
      <c r="B3196" s="34"/>
    </row>
    <row r="3197" spans="2:2" x14ac:dyDescent="0.3">
      <c r="B3197" s="34"/>
    </row>
    <row r="3198" spans="2:2" x14ac:dyDescent="0.3">
      <c r="B3198" s="34"/>
    </row>
    <row r="3199" spans="2:2" x14ac:dyDescent="0.3">
      <c r="B3199" s="34"/>
    </row>
    <row r="3200" spans="2:2" x14ac:dyDescent="0.3">
      <c r="B3200" s="34"/>
    </row>
    <row r="3201" spans="2:2" x14ac:dyDescent="0.3">
      <c r="B3201" s="34"/>
    </row>
    <row r="3202" spans="2:2" x14ac:dyDescent="0.3">
      <c r="B3202" s="34"/>
    </row>
    <row r="3203" spans="2:2" x14ac:dyDescent="0.3">
      <c r="B3203" s="34"/>
    </row>
    <row r="3204" spans="2:2" x14ac:dyDescent="0.3">
      <c r="B3204" s="34"/>
    </row>
    <row r="3205" spans="2:2" x14ac:dyDescent="0.3">
      <c r="B3205" s="34"/>
    </row>
    <row r="3206" spans="2:2" x14ac:dyDescent="0.3">
      <c r="B3206" s="34"/>
    </row>
    <row r="3207" spans="2:2" x14ac:dyDescent="0.3">
      <c r="B3207" s="34"/>
    </row>
    <row r="3208" spans="2:2" x14ac:dyDescent="0.3">
      <c r="B3208" s="34"/>
    </row>
    <row r="3209" spans="2:2" x14ac:dyDescent="0.3">
      <c r="B3209" s="34"/>
    </row>
    <row r="3210" spans="2:2" x14ac:dyDescent="0.3">
      <c r="B3210" s="34"/>
    </row>
    <row r="3211" spans="2:2" x14ac:dyDescent="0.3">
      <c r="B3211" s="34"/>
    </row>
    <row r="3212" spans="2:2" x14ac:dyDescent="0.3">
      <c r="B3212" s="34"/>
    </row>
    <row r="3213" spans="2:2" x14ac:dyDescent="0.3">
      <c r="B3213" s="34"/>
    </row>
    <row r="3214" spans="2:2" x14ac:dyDescent="0.3">
      <c r="B3214" s="34"/>
    </row>
    <row r="3215" spans="2:2" x14ac:dyDescent="0.3">
      <c r="B3215" s="34"/>
    </row>
    <row r="3216" spans="2:2" x14ac:dyDescent="0.3">
      <c r="B3216" s="34"/>
    </row>
    <row r="3217" spans="2:2" x14ac:dyDescent="0.3">
      <c r="B3217" s="34"/>
    </row>
    <row r="3218" spans="2:2" x14ac:dyDescent="0.3">
      <c r="B3218" s="34"/>
    </row>
    <row r="3219" spans="2:2" x14ac:dyDescent="0.3">
      <c r="B3219" s="34"/>
    </row>
    <row r="3220" spans="2:2" x14ac:dyDescent="0.3">
      <c r="B3220" s="34"/>
    </row>
    <row r="3221" spans="2:2" x14ac:dyDescent="0.3">
      <c r="B3221" s="34"/>
    </row>
    <row r="3222" spans="2:2" x14ac:dyDescent="0.3">
      <c r="B3222" s="34"/>
    </row>
    <row r="3223" spans="2:2" x14ac:dyDescent="0.3">
      <c r="B3223" s="34"/>
    </row>
    <row r="3224" spans="2:2" x14ac:dyDescent="0.3">
      <c r="B3224" s="34"/>
    </row>
    <row r="3225" spans="2:2" x14ac:dyDescent="0.3">
      <c r="B3225" s="34"/>
    </row>
    <row r="3226" spans="2:2" x14ac:dyDescent="0.3">
      <c r="B3226" s="34"/>
    </row>
    <row r="3227" spans="2:2" x14ac:dyDescent="0.3">
      <c r="B3227" s="34"/>
    </row>
    <row r="3228" spans="2:2" x14ac:dyDescent="0.3">
      <c r="B3228" s="34"/>
    </row>
    <row r="3229" spans="2:2" x14ac:dyDescent="0.3">
      <c r="B3229" s="34"/>
    </row>
    <row r="3230" spans="2:2" x14ac:dyDescent="0.3">
      <c r="B3230" s="34"/>
    </row>
    <row r="3231" spans="2:2" x14ac:dyDescent="0.3">
      <c r="B3231" s="34"/>
    </row>
    <row r="3232" spans="2:2" x14ac:dyDescent="0.3">
      <c r="B3232" s="34"/>
    </row>
    <row r="3233" spans="2:2" x14ac:dyDescent="0.3">
      <c r="B3233" s="34"/>
    </row>
    <row r="3234" spans="2:2" x14ac:dyDescent="0.3">
      <c r="B3234" s="34"/>
    </row>
    <row r="3235" spans="2:2" x14ac:dyDescent="0.3">
      <c r="B3235" s="34"/>
    </row>
    <row r="3236" spans="2:2" x14ac:dyDescent="0.3">
      <c r="B3236" s="34"/>
    </row>
    <row r="3237" spans="2:2" x14ac:dyDescent="0.3">
      <c r="B3237" s="34"/>
    </row>
    <row r="3238" spans="2:2" x14ac:dyDescent="0.3">
      <c r="B3238" s="34"/>
    </row>
    <row r="3239" spans="2:2" x14ac:dyDescent="0.3">
      <c r="B3239" s="34"/>
    </row>
    <row r="3240" spans="2:2" x14ac:dyDescent="0.3">
      <c r="B3240" s="34"/>
    </row>
    <row r="3241" spans="2:2" x14ac:dyDescent="0.3">
      <c r="B3241" s="34"/>
    </row>
    <row r="3242" spans="2:2" x14ac:dyDescent="0.3">
      <c r="B3242" s="34"/>
    </row>
    <row r="3243" spans="2:2" x14ac:dyDescent="0.3">
      <c r="B3243" s="34"/>
    </row>
    <row r="3244" spans="2:2" x14ac:dyDescent="0.3">
      <c r="B3244" s="34"/>
    </row>
    <row r="3245" spans="2:2" x14ac:dyDescent="0.3">
      <c r="B3245" s="34"/>
    </row>
    <row r="3246" spans="2:2" x14ac:dyDescent="0.3">
      <c r="B3246" s="34"/>
    </row>
    <row r="3247" spans="2:2" x14ac:dyDescent="0.3">
      <c r="B3247" s="34"/>
    </row>
    <row r="3248" spans="2:2" x14ac:dyDescent="0.3">
      <c r="B3248" s="34"/>
    </row>
    <row r="3249" spans="2:2" x14ac:dyDescent="0.3">
      <c r="B3249" s="34"/>
    </row>
    <row r="3250" spans="2:2" x14ac:dyDescent="0.3">
      <c r="B3250" s="34"/>
    </row>
    <row r="3251" spans="2:2" x14ac:dyDescent="0.3">
      <c r="B3251" s="34"/>
    </row>
    <row r="3252" spans="2:2" x14ac:dyDescent="0.3">
      <c r="B3252" s="34"/>
    </row>
    <row r="3253" spans="2:2" x14ac:dyDescent="0.3">
      <c r="B3253" s="34"/>
    </row>
    <row r="3254" spans="2:2" x14ac:dyDescent="0.3">
      <c r="B3254" s="34"/>
    </row>
    <row r="3255" spans="2:2" x14ac:dyDescent="0.3">
      <c r="B3255" s="34"/>
    </row>
    <row r="3256" spans="2:2" x14ac:dyDescent="0.3">
      <c r="B3256" s="34"/>
    </row>
    <row r="3257" spans="2:2" x14ac:dyDescent="0.3">
      <c r="B3257" s="34"/>
    </row>
    <row r="3258" spans="2:2" x14ac:dyDescent="0.3">
      <c r="B3258" s="34"/>
    </row>
    <row r="3259" spans="2:2" x14ac:dyDescent="0.3">
      <c r="B3259" s="34"/>
    </row>
    <row r="3260" spans="2:2" x14ac:dyDescent="0.3">
      <c r="B3260" s="34"/>
    </row>
    <row r="3261" spans="2:2" x14ac:dyDescent="0.3">
      <c r="B3261" s="34"/>
    </row>
    <row r="3262" spans="2:2" x14ac:dyDescent="0.3">
      <c r="B3262" s="34"/>
    </row>
    <row r="3263" spans="2:2" x14ac:dyDescent="0.3">
      <c r="B3263" s="34"/>
    </row>
    <row r="3264" spans="2:2" x14ac:dyDescent="0.3">
      <c r="B3264" s="34"/>
    </row>
    <row r="3265" spans="2:2" x14ac:dyDescent="0.3">
      <c r="B3265" s="34"/>
    </row>
    <row r="3266" spans="2:2" x14ac:dyDescent="0.3">
      <c r="B3266" s="34"/>
    </row>
    <row r="3267" spans="2:2" x14ac:dyDescent="0.3">
      <c r="B3267" s="34"/>
    </row>
    <row r="3268" spans="2:2" x14ac:dyDescent="0.3">
      <c r="B3268" s="34"/>
    </row>
    <row r="3269" spans="2:2" x14ac:dyDescent="0.3">
      <c r="B3269" s="34"/>
    </row>
    <row r="3270" spans="2:2" x14ac:dyDescent="0.3">
      <c r="B3270" s="34"/>
    </row>
    <row r="3271" spans="2:2" x14ac:dyDescent="0.3">
      <c r="B3271" s="34"/>
    </row>
    <row r="3272" spans="2:2" x14ac:dyDescent="0.3">
      <c r="B3272" s="34"/>
    </row>
    <row r="3273" spans="2:2" x14ac:dyDescent="0.3">
      <c r="B3273" s="34"/>
    </row>
    <row r="3274" spans="2:2" x14ac:dyDescent="0.3">
      <c r="B3274" s="34"/>
    </row>
    <row r="3275" spans="2:2" x14ac:dyDescent="0.3">
      <c r="B3275" s="34"/>
    </row>
    <row r="3276" spans="2:2" x14ac:dyDescent="0.3">
      <c r="B3276" s="34"/>
    </row>
    <row r="3277" spans="2:2" x14ac:dyDescent="0.3">
      <c r="B3277" s="34"/>
    </row>
    <row r="3278" spans="2:2" x14ac:dyDescent="0.3">
      <c r="B3278" s="34"/>
    </row>
    <row r="3279" spans="2:2" x14ac:dyDescent="0.3">
      <c r="B3279" s="34"/>
    </row>
    <row r="3280" spans="2:2" x14ac:dyDescent="0.3">
      <c r="B3280" s="34"/>
    </row>
    <row r="3281" spans="2:2" x14ac:dyDescent="0.3">
      <c r="B3281" s="34"/>
    </row>
    <row r="3282" spans="2:2" x14ac:dyDescent="0.3">
      <c r="B3282" s="34"/>
    </row>
    <row r="3283" spans="2:2" x14ac:dyDescent="0.3">
      <c r="B3283" s="34"/>
    </row>
    <row r="3284" spans="2:2" x14ac:dyDescent="0.3">
      <c r="B3284" s="34"/>
    </row>
    <row r="3285" spans="2:2" x14ac:dyDescent="0.3">
      <c r="B3285" s="34"/>
    </row>
    <row r="3286" spans="2:2" x14ac:dyDescent="0.3">
      <c r="B3286" s="34"/>
    </row>
    <row r="3287" spans="2:2" x14ac:dyDescent="0.3">
      <c r="B3287" s="34"/>
    </row>
    <row r="3288" spans="2:2" x14ac:dyDescent="0.3">
      <c r="B3288" s="34"/>
    </row>
    <row r="3289" spans="2:2" x14ac:dyDescent="0.3">
      <c r="B3289" s="34"/>
    </row>
    <row r="3290" spans="2:2" x14ac:dyDescent="0.3">
      <c r="B3290" s="34"/>
    </row>
    <row r="3291" spans="2:2" x14ac:dyDescent="0.3">
      <c r="B3291" s="34"/>
    </row>
    <row r="3292" spans="2:2" x14ac:dyDescent="0.3">
      <c r="B3292" s="34"/>
    </row>
    <row r="3293" spans="2:2" x14ac:dyDescent="0.3">
      <c r="B3293" s="34"/>
    </row>
    <row r="3294" spans="2:2" x14ac:dyDescent="0.3">
      <c r="B3294" s="34"/>
    </row>
    <row r="3295" spans="2:2" x14ac:dyDescent="0.3">
      <c r="B3295" s="34"/>
    </row>
    <row r="3296" spans="2:2" x14ac:dyDescent="0.3">
      <c r="B3296" s="34"/>
    </row>
    <row r="3297" spans="2:2" x14ac:dyDescent="0.3">
      <c r="B3297" s="34"/>
    </row>
    <row r="3298" spans="2:2" x14ac:dyDescent="0.3">
      <c r="B3298" s="34"/>
    </row>
    <row r="3299" spans="2:2" x14ac:dyDescent="0.3">
      <c r="B3299" s="34"/>
    </row>
    <row r="3300" spans="2:2" x14ac:dyDescent="0.3">
      <c r="B3300" s="34"/>
    </row>
    <row r="3301" spans="2:2" x14ac:dyDescent="0.3">
      <c r="B3301" s="34"/>
    </row>
    <row r="3302" spans="2:2" x14ac:dyDescent="0.3">
      <c r="B3302" s="34"/>
    </row>
    <row r="3303" spans="2:2" x14ac:dyDescent="0.3">
      <c r="B3303" s="34"/>
    </row>
    <row r="3304" spans="2:2" x14ac:dyDescent="0.3">
      <c r="B3304" s="34"/>
    </row>
    <row r="3305" spans="2:2" x14ac:dyDescent="0.3">
      <c r="B3305" s="34"/>
    </row>
    <row r="3306" spans="2:2" x14ac:dyDescent="0.3">
      <c r="B3306" s="34"/>
    </row>
    <row r="3307" spans="2:2" x14ac:dyDescent="0.3">
      <c r="B3307" s="34"/>
    </row>
    <row r="3308" spans="2:2" x14ac:dyDescent="0.3">
      <c r="B3308" s="34"/>
    </row>
    <row r="3309" spans="2:2" x14ac:dyDescent="0.3">
      <c r="B3309" s="34"/>
    </row>
    <row r="3310" spans="2:2" x14ac:dyDescent="0.3">
      <c r="B3310" s="34"/>
    </row>
    <row r="3311" spans="2:2" x14ac:dyDescent="0.3">
      <c r="B3311" s="34"/>
    </row>
    <row r="3312" spans="2:2" x14ac:dyDescent="0.3">
      <c r="B3312" s="34"/>
    </row>
    <row r="3313" spans="2:2" x14ac:dyDescent="0.3">
      <c r="B3313" s="34"/>
    </row>
    <row r="3314" spans="2:2" x14ac:dyDescent="0.3">
      <c r="B3314" s="34"/>
    </row>
    <row r="3315" spans="2:2" x14ac:dyDescent="0.3">
      <c r="B3315" s="34"/>
    </row>
    <row r="3316" spans="2:2" x14ac:dyDescent="0.3">
      <c r="B3316" s="34"/>
    </row>
    <row r="3317" spans="2:2" x14ac:dyDescent="0.3">
      <c r="B3317" s="34"/>
    </row>
    <row r="3318" spans="2:2" x14ac:dyDescent="0.3">
      <c r="B3318" s="34"/>
    </row>
    <row r="3319" spans="2:2" x14ac:dyDescent="0.3">
      <c r="B3319" s="34"/>
    </row>
    <row r="3320" spans="2:2" x14ac:dyDescent="0.3">
      <c r="B3320" s="34"/>
    </row>
    <row r="3321" spans="2:2" x14ac:dyDescent="0.3">
      <c r="B3321" s="34"/>
    </row>
    <row r="3322" spans="2:2" x14ac:dyDescent="0.3">
      <c r="B3322" s="34"/>
    </row>
    <row r="3323" spans="2:2" x14ac:dyDescent="0.3">
      <c r="B3323" s="34"/>
    </row>
    <row r="3324" spans="2:2" x14ac:dyDescent="0.3">
      <c r="B3324" s="34"/>
    </row>
    <row r="3325" spans="2:2" x14ac:dyDescent="0.3">
      <c r="B3325" s="34"/>
    </row>
    <row r="3326" spans="2:2" x14ac:dyDescent="0.3">
      <c r="B3326" s="34"/>
    </row>
    <row r="3327" spans="2:2" x14ac:dyDescent="0.3">
      <c r="B3327" s="34"/>
    </row>
    <row r="3328" spans="2:2" x14ac:dyDescent="0.3">
      <c r="B3328" s="34"/>
    </row>
    <row r="3329" spans="2:2" x14ac:dyDescent="0.3">
      <c r="B3329" s="34"/>
    </row>
    <row r="3330" spans="2:2" x14ac:dyDescent="0.3">
      <c r="B3330" s="34"/>
    </row>
    <row r="3331" spans="2:2" x14ac:dyDescent="0.3">
      <c r="B3331" s="34"/>
    </row>
    <row r="3332" spans="2:2" x14ac:dyDescent="0.3">
      <c r="B3332" s="34"/>
    </row>
    <row r="3333" spans="2:2" x14ac:dyDescent="0.3">
      <c r="B3333" s="34"/>
    </row>
    <row r="3334" spans="2:2" x14ac:dyDescent="0.3">
      <c r="B3334" s="34"/>
    </row>
    <row r="3335" spans="2:2" x14ac:dyDescent="0.3">
      <c r="B3335" s="34"/>
    </row>
    <row r="3336" spans="2:2" x14ac:dyDescent="0.3">
      <c r="B3336" s="34"/>
    </row>
    <row r="3337" spans="2:2" x14ac:dyDescent="0.3">
      <c r="B3337" s="34"/>
    </row>
    <row r="3338" spans="2:2" x14ac:dyDescent="0.3">
      <c r="B3338" s="34"/>
    </row>
    <row r="3339" spans="2:2" x14ac:dyDescent="0.3">
      <c r="B3339" s="34"/>
    </row>
    <row r="3340" spans="2:2" x14ac:dyDescent="0.3">
      <c r="B3340" s="34"/>
    </row>
    <row r="3341" spans="2:2" x14ac:dyDescent="0.3">
      <c r="B3341" s="34"/>
    </row>
    <row r="3342" spans="2:2" x14ac:dyDescent="0.3">
      <c r="B3342" s="34"/>
    </row>
    <row r="3343" spans="2:2" x14ac:dyDescent="0.3">
      <c r="B3343" s="34"/>
    </row>
    <row r="3344" spans="2:2" x14ac:dyDescent="0.3">
      <c r="B3344" s="34"/>
    </row>
    <row r="3345" spans="2:2" x14ac:dyDescent="0.3">
      <c r="B3345" s="34"/>
    </row>
    <row r="3346" spans="2:2" x14ac:dyDescent="0.3">
      <c r="B3346" s="34"/>
    </row>
    <row r="3347" spans="2:2" x14ac:dyDescent="0.3">
      <c r="B3347" s="34"/>
    </row>
    <row r="3348" spans="2:2" x14ac:dyDescent="0.3">
      <c r="B3348" s="34"/>
    </row>
    <row r="3349" spans="2:2" x14ac:dyDescent="0.3">
      <c r="B3349" s="34"/>
    </row>
    <row r="3350" spans="2:2" x14ac:dyDescent="0.3">
      <c r="B3350" s="34"/>
    </row>
    <row r="3351" spans="2:2" x14ac:dyDescent="0.3">
      <c r="B3351" s="34"/>
    </row>
    <row r="3352" spans="2:2" x14ac:dyDescent="0.3">
      <c r="B3352" s="34"/>
    </row>
    <row r="3353" spans="2:2" x14ac:dyDescent="0.3">
      <c r="B3353" s="34"/>
    </row>
    <row r="3354" spans="2:2" x14ac:dyDescent="0.3">
      <c r="B3354" s="34"/>
    </row>
    <row r="3355" spans="2:2" x14ac:dyDescent="0.3">
      <c r="B3355" s="34"/>
    </row>
    <row r="3356" spans="2:2" x14ac:dyDescent="0.3">
      <c r="B3356" s="34"/>
    </row>
    <row r="3357" spans="2:2" x14ac:dyDescent="0.3">
      <c r="B3357" s="34"/>
    </row>
    <row r="3358" spans="2:2" x14ac:dyDescent="0.3">
      <c r="B3358" s="34"/>
    </row>
    <row r="3359" spans="2:2" x14ac:dyDescent="0.3">
      <c r="B3359" s="34"/>
    </row>
    <row r="3360" spans="2:2" x14ac:dyDescent="0.3">
      <c r="B3360" s="34"/>
    </row>
    <row r="3361" spans="2:2" x14ac:dyDescent="0.3">
      <c r="B3361" s="34"/>
    </row>
    <row r="3362" spans="2:2" x14ac:dyDescent="0.3">
      <c r="B3362" s="34"/>
    </row>
    <row r="3363" spans="2:2" x14ac:dyDescent="0.3">
      <c r="B3363" s="34"/>
    </row>
    <row r="3364" spans="2:2" x14ac:dyDescent="0.3">
      <c r="B3364" s="34"/>
    </row>
    <row r="3365" spans="2:2" x14ac:dyDescent="0.3">
      <c r="B3365" s="34"/>
    </row>
    <row r="3366" spans="2:2" x14ac:dyDescent="0.3">
      <c r="B3366" s="34"/>
    </row>
    <row r="3367" spans="2:2" x14ac:dyDescent="0.3">
      <c r="B3367" s="34"/>
    </row>
    <row r="3368" spans="2:2" x14ac:dyDescent="0.3">
      <c r="B3368" s="34"/>
    </row>
    <row r="3369" spans="2:2" x14ac:dyDescent="0.3">
      <c r="B3369" s="34"/>
    </row>
    <row r="3370" spans="2:2" x14ac:dyDescent="0.3">
      <c r="B3370" s="34"/>
    </row>
    <row r="3371" spans="2:2" x14ac:dyDescent="0.3">
      <c r="B3371" s="34"/>
    </row>
    <row r="3372" spans="2:2" x14ac:dyDescent="0.3">
      <c r="B3372" s="34"/>
    </row>
    <row r="3373" spans="2:2" x14ac:dyDescent="0.3">
      <c r="B3373" s="34"/>
    </row>
    <row r="3374" spans="2:2" x14ac:dyDescent="0.3">
      <c r="B3374" s="34"/>
    </row>
    <row r="3375" spans="2:2" x14ac:dyDescent="0.3">
      <c r="B3375" s="34"/>
    </row>
    <row r="3376" spans="2:2" x14ac:dyDescent="0.3">
      <c r="B3376" s="34"/>
    </row>
    <row r="3377" spans="2:2" x14ac:dyDescent="0.3">
      <c r="B3377" s="34"/>
    </row>
    <row r="3378" spans="2:2" x14ac:dyDescent="0.3">
      <c r="B3378" s="34"/>
    </row>
    <row r="3379" spans="2:2" x14ac:dyDescent="0.3">
      <c r="B3379" s="34"/>
    </row>
    <row r="3380" spans="2:2" x14ac:dyDescent="0.3">
      <c r="B3380" s="34"/>
    </row>
    <row r="3381" spans="2:2" x14ac:dyDescent="0.3">
      <c r="B3381" s="34"/>
    </row>
    <row r="3382" spans="2:2" x14ac:dyDescent="0.3">
      <c r="B3382" s="34"/>
    </row>
    <row r="3383" spans="2:2" x14ac:dyDescent="0.3">
      <c r="B3383" s="34"/>
    </row>
    <row r="3384" spans="2:2" x14ac:dyDescent="0.3">
      <c r="B3384" s="34"/>
    </row>
    <row r="3385" spans="2:2" x14ac:dyDescent="0.3">
      <c r="B3385" s="34"/>
    </row>
    <row r="3386" spans="2:2" x14ac:dyDescent="0.3">
      <c r="B3386" s="34"/>
    </row>
    <row r="3387" spans="2:2" x14ac:dyDescent="0.3">
      <c r="B3387" s="34"/>
    </row>
    <row r="3388" spans="2:2" x14ac:dyDescent="0.3">
      <c r="B3388" s="34"/>
    </row>
    <row r="3389" spans="2:2" x14ac:dyDescent="0.3">
      <c r="B3389" s="34"/>
    </row>
    <row r="3390" spans="2:2" x14ac:dyDescent="0.3">
      <c r="B3390" s="34"/>
    </row>
    <row r="3391" spans="2:2" x14ac:dyDescent="0.3">
      <c r="B3391" s="34"/>
    </row>
    <row r="3392" spans="2:2" x14ac:dyDescent="0.3">
      <c r="B3392" s="34"/>
    </row>
    <row r="3393" spans="2:2" x14ac:dyDescent="0.3">
      <c r="B3393" s="34"/>
    </row>
    <row r="3394" spans="2:2" x14ac:dyDescent="0.3">
      <c r="B3394" s="34"/>
    </row>
    <row r="3395" spans="2:2" x14ac:dyDescent="0.3">
      <c r="B3395" s="34"/>
    </row>
    <row r="3396" spans="2:2" x14ac:dyDescent="0.3">
      <c r="B3396" s="34"/>
    </row>
    <row r="3397" spans="2:2" x14ac:dyDescent="0.3">
      <c r="B3397" s="34"/>
    </row>
    <row r="3398" spans="2:2" x14ac:dyDescent="0.3">
      <c r="B3398" s="34"/>
    </row>
    <row r="3399" spans="2:2" x14ac:dyDescent="0.3">
      <c r="B3399" s="34"/>
    </row>
    <row r="3400" spans="2:2" x14ac:dyDescent="0.3">
      <c r="B3400" s="34"/>
    </row>
    <row r="3401" spans="2:2" x14ac:dyDescent="0.3">
      <c r="B3401" s="34"/>
    </row>
    <row r="3402" spans="2:2" x14ac:dyDescent="0.3">
      <c r="B3402" s="34"/>
    </row>
    <row r="3403" spans="2:2" x14ac:dyDescent="0.3">
      <c r="B3403" s="34"/>
    </row>
    <row r="3404" spans="2:2" x14ac:dyDescent="0.3">
      <c r="B3404" s="34"/>
    </row>
    <row r="3405" spans="2:2" x14ac:dyDescent="0.3">
      <c r="B3405" s="34"/>
    </row>
    <row r="3406" spans="2:2" x14ac:dyDescent="0.3">
      <c r="B3406" s="34"/>
    </row>
    <row r="3407" spans="2:2" x14ac:dyDescent="0.3">
      <c r="B3407" s="34"/>
    </row>
    <row r="3408" spans="2:2" x14ac:dyDescent="0.3">
      <c r="B3408" s="34"/>
    </row>
    <row r="3409" spans="2:2" x14ac:dyDescent="0.3">
      <c r="B3409" s="34"/>
    </row>
    <row r="3410" spans="2:2" x14ac:dyDescent="0.3">
      <c r="B3410" s="34"/>
    </row>
    <row r="3411" spans="2:2" x14ac:dyDescent="0.3">
      <c r="B3411" s="34"/>
    </row>
    <row r="3412" spans="2:2" x14ac:dyDescent="0.3">
      <c r="B3412" s="34"/>
    </row>
    <row r="3413" spans="2:2" x14ac:dyDescent="0.3">
      <c r="B3413" s="34"/>
    </row>
    <row r="3414" spans="2:2" x14ac:dyDescent="0.3">
      <c r="B3414" s="34"/>
    </row>
    <row r="3415" spans="2:2" x14ac:dyDescent="0.3">
      <c r="B3415" s="34"/>
    </row>
    <row r="3416" spans="2:2" x14ac:dyDescent="0.3">
      <c r="B3416" s="34"/>
    </row>
    <row r="3417" spans="2:2" x14ac:dyDescent="0.3">
      <c r="B3417" s="34"/>
    </row>
    <row r="3418" spans="2:2" x14ac:dyDescent="0.3">
      <c r="B3418" s="34"/>
    </row>
    <row r="3419" spans="2:2" x14ac:dyDescent="0.3">
      <c r="B3419" s="34"/>
    </row>
    <row r="3420" spans="2:2" x14ac:dyDescent="0.3">
      <c r="B3420" s="34"/>
    </row>
    <row r="3421" spans="2:2" x14ac:dyDescent="0.3">
      <c r="B3421" s="34"/>
    </row>
    <row r="3422" spans="2:2" x14ac:dyDescent="0.3">
      <c r="B3422" s="34"/>
    </row>
    <row r="3423" spans="2:2" x14ac:dyDescent="0.3">
      <c r="B3423" s="34"/>
    </row>
    <row r="3424" spans="2:2" x14ac:dyDescent="0.3">
      <c r="B3424" s="34"/>
    </row>
    <row r="3425" spans="2:2" x14ac:dyDescent="0.3">
      <c r="B3425" s="34"/>
    </row>
    <row r="3426" spans="2:2" x14ac:dyDescent="0.3">
      <c r="B3426" s="34"/>
    </row>
    <row r="3427" spans="2:2" x14ac:dyDescent="0.3">
      <c r="B3427" s="34"/>
    </row>
    <row r="3428" spans="2:2" x14ac:dyDescent="0.3">
      <c r="B3428" s="34"/>
    </row>
    <row r="3429" spans="2:2" x14ac:dyDescent="0.3">
      <c r="B3429" s="34"/>
    </row>
    <row r="3430" spans="2:2" x14ac:dyDescent="0.3">
      <c r="B3430" s="34"/>
    </row>
    <row r="3431" spans="2:2" x14ac:dyDescent="0.3">
      <c r="B3431" s="34"/>
    </row>
    <row r="3432" spans="2:2" x14ac:dyDescent="0.3">
      <c r="B3432" s="34"/>
    </row>
    <row r="3433" spans="2:2" x14ac:dyDescent="0.3">
      <c r="B3433" s="34"/>
    </row>
    <row r="3434" spans="2:2" x14ac:dyDescent="0.3">
      <c r="B3434" s="34"/>
    </row>
    <row r="3435" spans="2:2" x14ac:dyDescent="0.3">
      <c r="B3435" s="34"/>
    </row>
    <row r="3436" spans="2:2" x14ac:dyDescent="0.3">
      <c r="B3436" s="34"/>
    </row>
    <row r="3437" spans="2:2" x14ac:dyDescent="0.3">
      <c r="B3437" s="34"/>
    </row>
    <row r="3438" spans="2:2" x14ac:dyDescent="0.3">
      <c r="B3438" s="34"/>
    </row>
    <row r="3439" spans="2:2" x14ac:dyDescent="0.3">
      <c r="B3439" s="34"/>
    </row>
    <row r="3440" spans="2:2" x14ac:dyDescent="0.3">
      <c r="B3440" s="34"/>
    </row>
    <row r="3441" spans="2:2" x14ac:dyDescent="0.3">
      <c r="B3441" s="34"/>
    </row>
    <row r="3442" spans="2:2" x14ac:dyDescent="0.3">
      <c r="B3442" s="34"/>
    </row>
    <row r="3443" spans="2:2" x14ac:dyDescent="0.3">
      <c r="B3443" s="34"/>
    </row>
    <row r="3444" spans="2:2" x14ac:dyDescent="0.3">
      <c r="B3444" s="34"/>
    </row>
    <row r="3445" spans="2:2" x14ac:dyDescent="0.3">
      <c r="B3445" s="34"/>
    </row>
    <row r="3446" spans="2:2" x14ac:dyDescent="0.3">
      <c r="B3446" s="34"/>
    </row>
    <row r="3447" spans="2:2" x14ac:dyDescent="0.3">
      <c r="B3447" s="34"/>
    </row>
    <row r="3448" spans="2:2" x14ac:dyDescent="0.3">
      <c r="B3448" s="34"/>
    </row>
    <row r="3449" spans="2:2" x14ac:dyDescent="0.3">
      <c r="B3449" s="34"/>
    </row>
    <row r="3450" spans="2:2" x14ac:dyDescent="0.3">
      <c r="B3450" s="34"/>
    </row>
    <row r="3451" spans="2:2" x14ac:dyDescent="0.3">
      <c r="B3451" s="34"/>
    </row>
    <row r="3452" spans="2:2" x14ac:dyDescent="0.3">
      <c r="B3452" s="34"/>
    </row>
    <row r="3453" spans="2:2" x14ac:dyDescent="0.3">
      <c r="B3453" s="34"/>
    </row>
    <row r="3454" spans="2:2" x14ac:dyDescent="0.3">
      <c r="B3454" s="34"/>
    </row>
    <row r="3455" spans="2:2" x14ac:dyDescent="0.3">
      <c r="B3455" s="34"/>
    </row>
    <row r="3456" spans="2:2" x14ac:dyDescent="0.3">
      <c r="B3456" s="34"/>
    </row>
    <row r="3457" spans="2:2" x14ac:dyDescent="0.3">
      <c r="B3457" s="34"/>
    </row>
    <row r="3458" spans="2:2" x14ac:dyDescent="0.3">
      <c r="B3458" s="34"/>
    </row>
    <row r="3459" spans="2:2" x14ac:dyDescent="0.3">
      <c r="B3459" s="34"/>
    </row>
    <row r="3460" spans="2:2" x14ac:dyDescent="0.3">
      <c r="B3460" s="34"/>
    </row>
    <row r="3461" spans="2:2" x14ac:dyDescent="0.3">
      <c r="B3461" s="34"/>
    </row>
    <row r="3462" spans="2:2" x14ac:dyDescent="0.3">
      <c r="B3462" s="34"/>
    </row>
    <row r="3463" spans="2:2" x14ac:dyDescent="0.3">
      <c r="B3463" s="34"/>
    </row>
    <row r="3464" spans="2:2" x14ac:dyDescent="0.3">
      <c r="B3464" s="34"/>
    </row>
    <row r="3465" spans="2:2" x14ac:dyDescent="0.3">
      <c r="B3465" s="34"/>
    </row>
    <row r="3466" spans="2:2" x14ac:dyDescent="0.3">
      <c r="B3466" s="34"/>
    </row>
    <row r="3467" spans="2:2" x14ac:dyDescent="0.3">
      <c r="B3467" s="34"/>
    </row>
    <row r="3468" spans="2:2" x14ac:dyDescent="0.3">
      <c r="B3468" s="34"/>
    </row>
    <row r="3469" spans="2:2" x14ac:dyDescent="0.3">
      <c r="B3469" s="34"/>
    </row>
    <row r="3470" spans="2:2" x14ac:dyDescent="0.3">
      <c r="B3470" s="34"/>
    </row>
    <row r="3471" spans="2:2" x14ac:dyDescent="0.3">
      <c r="B3471" s="34"/>
    </row>
    <row r="3472" spans="2:2" x14ac:dyDescent="0.3">
      <c r="B3472" s="34"/>
    </row>
    <row r="3473" spans="2:2" x14ac:dyDescent="0.3">
      <c r="B3473" s="34"/>
    </row>
    <row r="3474" spans="2:2" x14ac:dyDescent="0.3">
      <c r="B3474" s="34"/>
    </row>
    <row r="3475" spans="2:2" x14ac:dyDescent="0.3">
      <c r="B3475" s="34"/>
    </row>
    <row r="3476" spans="2:2" x14ac:dyDescent="0.3">
      <c r="B3476" s="34"/>
    </row>
    <row r="3477" spans="2:2" x14ac:dyDescent="0.3">
      <c r="B3477" s="34"/>
    </row>
    <row r="3478" spans="2:2" x14ac:dyDescent="0.3">
      <c r="B3478" s="34"/>
    </row>
    <row r="3479" spans="2:2" x14ac:dyDescent="0.3">
      <c r="B3479" s="34"/>
    </row>
    <row r="3480" spans="2:2" x14ac:dyDescent="0.3">
      <c r="B3480" s="34"/>
    </row>
    <row r="3481" spans="2:2" x14ac:dyDescent="0.3">
      <c r="B3481" s="34"/>
    </row>
    <row r="3482" spans="2:2" x14ac:dyDescent="0.3">
      <c r="B3482" s="34"/>
    </row>
    <row r="3483" spans="2:2" x14ac:dyDescent="0.3">
      <c r="B3483" s="34"/>
    </row>
    <row r="3484" spans="2:2" x14ac:dyDescent="0.3">
      <c r="B3484" s="34"/>
    </row>
    <row r="3485" spans="2:2" x14ac:dyDescent="0.3">
      <c r="B3485" s="34"/>
    </row>
    <row r="3486" spans="2:2" x14ac:dyDescent="0.3">
      <c r="B3486" s="34"/>
    </row>
    <row r="3487" spans="2:2" x14ac:dyDescent="0.3">
      <c r="B3487" s="34"/>
    </row>
    <row r="3488" spans="2:2" x14ac:dyDescent="0.3">
      <c r="B3488" s="34"/>
    </row>
    <row r="3489" spans="2:2" x14ac:dyDescent="0.3">
      <c r="B3489" s="34"/>
    </row>
    <row r="3490" spans="2:2" x14ac:dyDescent="0.3">
      <c r="B3490" s="34"/>
    </row>
    <row r="3491" spans="2:2" x14ac:dyDescent="0.3">
      <c r="B3491" s="34"/>
    </row>
    <row r="3492" spans="2:2" x14ac:dyDescent="0.3">
      <c r="B3492" s="34"/>
    </row>
    <row r="3493" spans="2:2" x14ac:dyDescent="0.3">
      <c r="B3493" s="34"/>
    </row>
    <row r="3494" spans="2:2" x14ac:dyDescent="0.3">
      <c r="B3494" s="34"/>
    </row>
    <row r="3495" spans="2:2" x14ac:dyDescent="0.3">
      <c r="B3495" s="34"/>
    </row>
    <row r="3496" spans="2:2" x14ac:dyDescent="0.3">
      <c r="B3496" s="34"/>
    </row>
    <row r="3497" spans="2:2" x14ac:dyDescent="0.3">
      <c r="B3497" s="34"/>
    </row>
    <row r="3498" spans="2:2" x14ac:dyDescent="0.3">
      <c r="B3498" s="34"/>
    </row>
    <row r="3499" spans="2:2" x14ac:dyDescent="0.3">
      <c r="B3499" s="34"/>
    </row>
    <row r="3500" spans="2:2" x14ac:dyDescent="0.3">
      <c r="B3500" s="34"/>
    </row>
    <row r="3501" spans="2:2" x14ac:dyDescent="0.3">
      <c r="B3501" s="34"/>
    </row>
    <row r="3502" spans="2:2" x14ac:dyDescent="0.3">
      <c r="B3502" s="34"/>
    </row>
    <row r="3503" spans="2:2" x14ac:dyDescent="0.3">
      <c r="B3503" s="34"/>
    </row>
    <row r="3504" spans="2:2" x14ac:dyDescent="0.3">
      <c r="B3504" s="34"/>
    </row>
    <row r="3505" spans="2:2" x14ac:dyDescent="0.3">
      <c r="B3505" s="34"/>
    </row>
    <row r="3506" spans="2:2" x14ac:dyDescent="0.3">
      <c r="B3506" s="34"/>
    </row>
    <row r="3507" spans="2:2" x14ac:dyDescent="0.3">
      <c r="B3507" s="34"/>
    </row>
    <row r="3508" spans="2:2" x14ac:dyDescent="0.3">
      <c r="B3508" s="34"/>
    </row>
    <row r="3509" spans="2:2" x14ac:dyDescent="0.3">
      <c r="B3509" s="34"/>
    </row>
    <row r="3510" spans="2:2" x14ac:dyDescent="0.3">
      <c r="B3510" s="34"/>
    </row>
    <row r="3511" spans="2:2" x14ac:dyDescent="0.3">
      <c r="B3511" s="34"/>
    </row>
    <row r="3512" spans="2:2" x14ac:dyDescent="0.3">
      <c r="B3512" s="34"/>
    </row>
    <row r="3513" spans="2:2" x14ac:dyDescent="0.3">
      <c r="B3513" s="34"/>
    </row>
    <row r="3514" spans="2:2" x14ac:dyDescent="0.3">
      <c r="B3514" s="34"/>
    </row>
    <row r="3515" spans="2:2" x14ac:dyDescent="0.3">
      <c r="B3515" s="34"/>
    </row>
    <row r="3516" spans="2:2" x14ac:dyDescent="0.3">
      <c r="B3516" s="34"/>
    </row>
    <row r="3517" spans="2:2" x14ac:dyDescent="0.3">
      <c r="B3517" s="34"/>
    </row>
    <row r="3518" spans="2:2" x14ac:dyDescent="0.3">
      <c r="B3518" s="34"/>
    </row>
    <row r="3519" spans="2:2" x14ac:dyDescent="0.3">
      <c r="B3519" s="34"/>
    </row>
    <row r="3520" spans="2:2" x14ac:dyDescent="0.3">
      <c r="B3520" s="34"/>
    </row>
    <row r="3521" spans="2:2" x14ac:dyDescent="0.3">
      <c r="B3521" s="34"/>
    </row>
    <row r="3522" spans="2:2" x14ac:dyDescent="0.3">
      <c r="B3522" s="34"/>
    </row>
    <row r="3523" spans="2:2" x14ac:dyDescent="0.3">
      <c r="B3523" s="34"/>
    </row>
    <row r="3524" spans="2:2" x14ac:dyDescent="0.3">
      <c r="B3524" s="34"/>
    </row>
    <row r="3525" spans="2:2" x14ac:dyDescent="0.3">
      <c r="B3525" s="34"/>
    </row>
    <row r="3526" spans="2:2" x14ac:dyDescent="0.3">
      <c r="B3526" s="34"/>
    </row>
    <row r="3527" spans="2:2" x14ac:dyDescent="0.3">
      <c r="B3527" s="34"/>
    </row>
    <row r="3528" spans="2:2" x14ac:dyDescent="0.3">
      <c r="B3528" s="34"/>
    </row>
    <row r="3529" spans="2:2" x14ac:dyDescent="0.3">
      <c r="B3529" s="34"/>
    </row>
    <row r="3530" spans="2:2" x14ac:dyDescent="0.3">
      <c r="B3530" s="34"/>
    </row>
    <row r="3531" spans="2:2" x14ac:dyDescent="0.3">
      <c r="B3531" s="34"/>
    </row>
    <row r="3532" spans="2:2" x14ac:dyDescent="0.3">
      <c r="B3532" s="34"/>
    </row>
    <row r="3533" spans="2:2" x14ac:dyDescent="0.3">
      <c r="B3533" s="34"/>
    </row>
    <row r="3534" spans="2:2" x14ac:dyDescent="0.3">
      <c r="B3534" s="34"/>
    </row>
    <row r="3535" spans="2:2" x14ac:dyDescent="0.3">
      <c r="B3535" s="34"/>
    </row>
    <row r="3536" spans="2:2" x14ac:dyDescent="0.3">
      <c r="B3536" s="34"/>
    </row>
    <row r="3537" spans="2:2" x14ac:dyDescent="0.3">
      <c r="B3537" s="34"/>
    </row>
    <row r="3538" spans="2:2" x14ac:dyDescent="0.3">
      <c r="B3538" s="34"/>
    </row>
    <row r="3539" spans="2:2" x14ac:dyDescent="0.3">
      <c r="B3539" s="34"/>
    </row>
    <row r="3540" spans="2:2" x14ac:dyDescent="0.3">
      <c r="B3540" s="34"/>
    </row>
    <row r="3541" spans="2:2" x14ac:dyDescent="0.3">
      <c r="B3541" s="34"/>
    </row>
    <row r="3542" spans="2:2" x14ac:dyDescent="0.3">
      <c r="B3542" s="34"/>
    </row>
    <row r="3543" spans="2:2" x14ac:dyDescent="0.3">
      <c r="B3543" s="34"/>
    </row>
    <row r="3544" spans="2:2" x14ac:dyDescent="0.3">
      <c r="B3544" s="34"/>
    </row>
    <row r="3545" spans="2:2" x14ac:dyDescent="0.3">
      <c r="B3545" s="34"/>
    </row>
    <row r="3546" spans="2:2" x14ac:dyDescent="0.3">
      <c r="B3546" s="34"/>
    </row>
    <row r="3547" spans="2:2" x14ac:dyDescent="0.3">
      <c r="B3547" s="34"/>
    </row>
    <row r="3548" spans="2:2" x14ac:dyDescent="0.3">
      <c r="B3548" s="34"/>
    </row>
    <row r="3549" spans="2:2" x14ac:dyDescent="0.3">
      <c r="B3549" s="34"/>
    </row>
    <row r="3550" spans="2:2" x14ac:dyDescent="0.3">
      <c r="B3550" s="34"/>
    </row>
    <row r="3551" spans="2:2" x14ac:dyDescent="0.3">
      <c r="B3551" s="34"/>
    </row>
    <row r="3552" spans="2:2" x14ac:dyDescent="0.3">
      <c r="B3552" s="34"/>
    </row>
    <row r="3553" spans="2:2" x14ac:dyDescent="0.3">
      <c r="B3553" s="34"/>
    </row>
    <row r="3554" spans="2:2" x14ac:dyDescent="0.3">
      <c r="B3554" s="34"/>
    </row>
    <row r="3555" spans="2:2" x14ac:dyDescent="0.3">
      <c r="B3555" s="34"/>
    </row>
    <row r="3556" spans="2:2" x14ac:dyDescent="0.3">
      <c r="B3556" s="34"/>
    </row>
    <row r="3557" spans="2:2" x14ac:dyDescent="0.3">
      <c r="B3557" s="34"/>
    </row>
    <row r="3558" spans="2:2" x14ac:dyDescent="0.3">
      <c r="B3558" s="34"/>
    </row>
    <row r="3559" spans="2:2" x14ac:dyDescent="0.3">
      <c r="B3559" s="34"/>
    </row>
    <row r="3560" spans="2:2" x14ac:dyDescent="0.3">
      <c r="B3560" s="34"/>
    </row>
    <row r="3561" spans="2:2" x14ac:dyDescent="0.3">
      <c r="B3561" s="34"/>
    </row>
    <row r="3562" spans="2:2" x14ac:dyDescent="0.3">
      <c r="B3562" s="34"/>
    </row>
    <row r="3563" spans="2:2" x14ac:dyDescent="0.3">
      <c r="B3563" s="34"/>
    </row>
    <row r="3564" spans="2:2" x14ac:dyDescent="0.3">
      <c r="B3564" s="34"/>
    </row>
    <row r="3565" spans="2:2" x14ac:dyDescent="0.3">
      <c r="B3565" s="34"/>
    </row>
    <row r="3566" spans="2:2" x14ac:dyDescent="0.3">
      <c r="B3566" s="34"/>
    </row>
    <row r="3567" spans="2:2" x14ac:dyDescent="0.3">
      <c r="B3567" s="34"/>
    </row>
    <row r="3568" spans="2:2" x14ac:dyDescent="0.3">
      <c r="B3568" s="34"/>
    </row>
    <row r="3569" spans="2:2" x14ac:dyDescent="0.3">
      <c r="B3569" s="34"/>
    </row>
    <row r="3570" spans="2:2" x14ac:dyDescent="0.3">
      <c r="B3570" s="34"/>
    </row>
    <row r="3571" spans="2:2" x14ac:dyDescent="0.3">
      <c r="B3571" s="34"/>
    </row>
    <row r="3572" spans="2:2" x14ac:dyDescent="0.3">
      <c r="B3572" s="34"/>
    </row>
    <row r="3573" spans="2:2" x14ac:dyDescent="0.3">
      <c r="B3573" s="34"/>
    </row>
    <row r="3574" spans="2:2" x14ac:dyDescent="0.3">
      <c r="B3574" s="34"/>
    </row>
    <row r="3575" spans="2:2" x14ac:dyDescent="0.3">
      <c r="B3575" s="34"/>
    </row>
    <row r="3576" spans="2:2" x14ac:dyDescent="0.3">
      <c r="B3576" s="34"/>
    </row>
    <row r="3577" spans="2:2" x14ac:dyDescent="0.3">
      <c r="B3577" s="34"/>
    </row>
    <row r="3578" spans="2:2" x14ac:dyDescent="0.3">
      <c r="B3578" s="34"/>
    </row>
    <row r="3579" spans="2:2" x14ac:dyDescent="0.3">
      <c r="B3579" s="34"/>
    </row>
    <row r="3580" spans="2:2" x14ac:dyDescent="0.3">
      <c r="B3580" s="34"/>
    </row>
    <row r="3581" spans="2:2" x14ac:dyDescent="0.3">
      <c r="B3581" s="34"/>
    </row>
    <row r="3582" spans="2:2" x14ac:dyDescent="0.3">
      <c r="B3582" s="34"/>
    </row>
    <row r="3583" spans="2:2" x14ac:dyDescent="0.3">
      <c r="B3583" s="34"/>
    </row>
    <row r="3584" spans="2:2" x14ac:dyDescent="0.3">
      <c r="B3584" s="34"/>
    </row>
    <row r="3585" spans="2:2" x14ac:dyDescent="0.3">
      <c r="B3585" s="34"/>
    </row>
    <row r="3586" spans="2:2" x14ac:dyDescent="0.3">
      <c r="B3586" s="34"/>
    </row>
    <row r="3587" spans="2:2" x14ac:dyDescent="0.3">
      <c r="B3587" s="34"/>
    </row>
    <row r="3588" spans="2:2" x14ac:dyDescent="0.3">
      <c r="B3588" s="34"/>
    </row>
    <row r="3589" spans="2:2" x14ac:dyDescent="0.3">
      <c r="B3589" s="34"/>
    </row>
    <row r="3590" spans="2:2" x14ac:dyDescent="0.3">
      <c r="B3590" s="34"/>
    </row>
    <row r="3591" spans="2:2" x14ac:dyDescent="0.3">
      <c r="B3591" s="34"/>
    </row>
    <row r="3592" spans="2:2" x14ac:dyDescent="0.3">
      <c r="B3592" s="34"/>
    </row>
    <row r="3593" spans="2:2" x14ac:dyDescent="0.3">
      <c r="B3593" s="34"/>
    </row>
    <row r="3594" spans="2:2" x14ac:dyDescent="0.3">
      <c r="B3594" s="34"/>
    </row>
    <row r="3595" spans="2:2" x14ac:dyDescent="0.3">
      <c r="B3595" s="34"/>
    </row>
    <row r="3596" spans="2:2" x14ac:dyDescent="0.3">
      <c r="B3596" s="34"/>
    </row>
    <row r="3597" spans="2:2" x14ac:dyDescent="0.3">
      <c r="B3597" s="34"/>
    </row>
    <row r="3598" spans="2:2" x14ac:dyDescent="0.3">
      <c r="B3598" s="34"/>
    </row>
    <row r="3599" spans="2:2" x14ac:dyDescent="0.3">
      <c r="B3599" s="34"/>
    </row>
    <row r="3600" spans="2:2" x14ac:dyDescent="0.3">
      <c r="B3600" s="34"/>
    </row>
    <row r="3601" spans="2:2" x14ac:dyDescent="0.3">
      <c r="B3601" s="34"/>
    </row>
    <row r="3602" spans="2:2" x14ac:dyDescent="0.3">
      <c r="B3602" s="34"/>
    </row>
    <row r="3603" spans="2:2" x14ac:dyDescent="0.3">
      <c r="B3603" s="34"/>
    </row>
    <row r="3604" spans="2:2" x14ac:dyDescent="0.3">
      <c r="B3604" s="34"/>
    </row>
    <row r="3605" spans="2:2" x14ac:dyDescent="0.3">
      <c r="B3605" s="34"/>
    </row>
    <row r="3606" spans="2:2" x14ac:dyDescent="0.3">
      <c r="B3606" s="34"/>
    </row>
    <row r="3607" spans="2:2" x14ac:dyDescent="0.3">
      <c r="B3607" s="34"/>
    </row>
    <row r="3608" spans="2:2" x14ac:dyDescent="0.3">
      <c r="B3608" s="34"/>
    </row>
    <row r="3609" spans="2:2" x14ac:dyDescent="0.3">
      <c r="B3609" s="34"/>
    </row>
    <row r="3610" spans="2:2" x14ac:dyDescent="0.3">
      <c r="B3610" s="34"/>
    </row>
    <row r="3611" spans="2:2" x14ac:dyDescent="0.3">
      <c r="B3611" s="34"/>
    </row>
    <row r="3612" spans="2:2" x14ac:dyDescent="0.3">
      <c r="B3612" s="34"/>
    </row>
    <row r="3613" spans="2:2" x14ac:dyDescent="0.3">
      <c r="B3613" s="34"/>
    </row>
    <row r="3614" spans="2:2" x14ac:dyDescent="0.3">
      <c r="B3614" s="34"/>
    </row>
    <row r="3615" spans="2:2" x14ac:dyDescent="0.3">
      <c r="B3615" s="34"/>
    </row>
    <row r="3616" spans="2:2" x14ac:dyDescent="0.3">
      <c r="B3616" s="34"/>
    </row>
    <row r="3617" spans="2:2" x14ac:dyDescent="0.3">
      <c r="B3617" s="34"/>
    </row>
    <row r="3618" spans="2:2" x14ac:dyDescent="0.3">
      <c r="B3618" s="34"/>
    </row>
    <row r="3619" spans="2:2" x14ac:dyDescent="0.3">
      <c r="B3619" s="34"/>
    </row>
    <row r="3620" spans="2:2" x14ac:dyDescent="0.3">
      <c r="B3620" s="34"/>
    </row>
    <row r="3621" spans="2:2" x14ac:dyDescent="0.3">
      <c r="B3621" s="34"/>
    </row>
    <row r="3622" spans="2:2" x14ac:dyDescent="0.3">
      <c r="B3622" s="34"/>
    </row>
    <row r="3623" spans="2:2" x14ac:dyDescent="0.3">
      <c r="B3623" s="34"/>
    </row>
    <row r="3624" spans="2:2" x14ac:dyDescent="0.3">
      <c r="B3624" s="34"/>
    </row>
    <row r="3625" spans="2:2" x14ac:dyDescent="0.3">
      <c r="B3625" s="34"/>
    </row>
    <row r="3626" spans="2:2" x14ac:dyDescent="0.3">
      <c r="B3626" s="34"/>
    </row>
    <row r="3627" spans="2:2" x14ac:dyDescent="0.3">
      <c r="B3627" s="34"/>
    </row>
    <row r="3628" spans="2:2" x14ac:dyDescent="0.3">
      <c r="B3628" s="34"/>
    </row>
    <row r="3629" spans="2:2" x14ac:dyDescent="0.3">
      <c r="B3629" s="34"/>
    </row>
    <row r="3630" spans="2:2" x14ac:dyDescent="0.3">
      <c r="B3630" s="34"/>
    </row>
    <row r="3631" spans="2:2" x14ac:dyDescent="0.3">
      <c r="B3631" s="34"/>
    </row>
    <row r="3632" spans="2:2" x14ac:dyDescent="0.3">
      <c r="B3632" s="34"/>
    </row>
    <row r="3633" spans="2:2" x14ac:dyDescent="0.3">
      <c r="B3633" s="34"/>
    </row>
    <row r="3634" spans="2:2" x14ac:dyDescent="0.3">
      <c r="B3634" s="34"/>
    </row>
    <row r="3635" spans="2:2" x14ac:dyDescent="0.3">
      <c r="B3635" s="34"/>
    </row>
    <row r="3636" spans="2:2" x14ac:dyDescent="0.3">
      <c r="B3636" s="34"/>
    </row>
    <row r="3637" spans="2:2" x14ac:dyDescent="0.3">
      <c r="B3637" s="34"/>
    </row>
    <row r="3638" spans="2:2" x14ac:dyDescent="0.3">
      <c r="B3638" s="34"/>
    </row>
    <row r="3639" spans="2:2" x14ac:dyDescent="0.3">
      <c r="B3639" s="34"/>
    </row>
    <row r="3640" spans="2:2" x14ac:dyDescent="0.3">
      <c r="B3640" s="34"/>
    </row>
    <row r="3641" spans="2:2" x14ac:dyDescent="0.3">
      <c r="B3641" s="34"/>
    </row>
    <row r="3642" spans="2:2" x14ac:dyDescent="0.3">
      <c r="B3642" s="34"/>
    </row>
    <row r="3643" spans="2:2" x14ac:dyDescent="0.3">
      <c r="B3643" s="34"/>
    </row>
    <row r="3644" spans="2:2" x14ac:dyDescent="0.3">
      <c r="B3644" s="34"/>
    </row>
    <row r="3645" spans="2:2" x14ac:dyDescent="0.3">
      <c r="B3645" s="34"/>
    </row>
    <row r="3646" spans="2:2" x14ac:dyDescent="0.3">
      <c r="B3646" s="34"/>
    </row>
    <row r="3647" spans="2:2" x14ac:dyDescent="0.3">
      <c r="B3647" s="34"/>
    </row>
    <row r="3648" spans="2:2" x14ac:dyDescent="0.3">
      <c r="B3648" s="34"/>
    </row>
    <row r="3649" spans="2:2" x14ac:dyDescent="0.3">
      <c r="B3649" s="34"/>
    </row>
    <row r="3650" spans="2:2" x14ac:dyDescent="0.3">
      <c r="B3650" s="34"/>
    </row>
    <row r="3651" spans="2:2" x14ac:dyDescent="0.3">
      <c r="B3651" s="34"/>
    </row>
    <row r="3652" spans="2:2" x14ac:dyDescent="0.3">
      <c r="B3652" s="34"/>
    </row>
    <row r="3653" spans="2:2" x14ac:dyDescent="0.3">
      <c r="B3653" s="34"/>
    </row>
    <row r="3654" spans="2:2" x14ac:dyDescent="0.3">
      <c r="B3654" s="34"/>
    </row>
    <row r="3655" spans="2:2" x14ac:dyDescent="0.3">
      <c r="B3655" s="34"/>
    </row>
    <row r="3656" spans="2:2" x14ac:dyDescent="0.3">
      <c r="B3656" s="34"/>
    </row>
    <row r="3657" spans="2:2" x14ac:dyDescent="0.3">
      <c r="B3657" s="34"/>
    </row>
    <row r="3658" spans="2:2" x14ac:dyDescent="0.3">
      <c r="B3658" s="34"/>
    </row>
    <row r="3659" spans="2:2" x14ac:dyDescent="0.3">
      <c r="B3659" s="34"/>
    </row>
    <row r="3660" spans="2:2" x14ac:dyDescent="0.3">
      <c r="B3660" s="34"/>
    </row>
    <row r="3661" spans="2:2" x14ac:dyDescent="0.3">
      <c r="B3661" s="34"/>
    </row>
    <row r="3662" spans="2:2" x14ac:dyDescent="0.3">
      <c r="B3662" s="34"/>
    </row>
    <row r="3663" spans="2:2" x14ac:dyDescent="0.3">
      <c r="B3663" s="34"/>
    </row>
    <row r="3664" spans="2:2" x14ac:dyDescent="0.3">
      <c r="B3664" s="34"/>
    </row>
    <row r="3665" spans="2:2" x14ac:dyDescent="0.3">
      <c r="B3665" s="34"/>
    </row>
    <row r="3666" spans="2:2" x14ac:dyDescent="0.3">
      <c r="B3666" s="34"/>
    </row>
    <row r="3667" spans="2:2" x14ac:dyDescent="0.3">
      <c r="B3667" s="34"/>
    </row>
    <row r="3668" spans="2:2" x14ac:dyDescent="0.3">
      <c r="B3668" s="34"/>
    </row>
    <row r="3669" spans="2:2" x14ac:dyDescent="0.3">
      <c r="B3669" s="34"/>
    </row>
    <row r="3670" spans="2:2" x14ac:dyDescent="0.3">
      <c r="B3670" s="34"/>
    </row>
    <row r="3671" spans="2:2" x14ac:dyDescent="0.3">
      <c r="B3671" s="34"/>
    </row>
    <row r="3672" spans="2:2" x14ac:dyDescent="0.3">
      <c r="B3672" s="34"/>
    </row>
    <row r="3673" spans="2:2" x14ac:dyDescent="0.3">
      <c r="B3673" s="34"/>
    </row>
    <row r="3674" spans="2:2" x14ac:dyDescent="0.3">
      <c r="B3674" s="34"/>
    </row>
    <row r="3675" spans="2:2" x14ac:dyDescent="0.3">
      <c r="B3675" s="34"/>
    </row>
    <row r="3676" spans="2:2" x14ac:dyDescent="0.3">
      <c r="B3676" s="34"/>
    </row>
    <row r="3677" spans="2:2" x14ac:dyDescent="0.3">
      <c r="B3677" s="34"/>
    </row>
    <row r="3678" spans="2:2" x14ac:dyDescent="0.3">
      <c r="B3678" s="34"/>
    </row>
    <row r="3679" spans="2:2" x14ac:dyDescent="0.3">
      <c r="B3679" s="34"/>
    </row>
    <row r="3680" spans="2:2" x14ac:dyDescent="0.3">
      <c r="B3680" s="34"/>
    </row>
    <row r="3681" spans="2:2" x14ac:dyDescent="0.3">
      <c r="B3681" s="34"/>
    </row>
    <row r="3682" spans="2:2" x14ac:dyDescent="0.3">
      <c r="B3682" s="34"/>
    </row>
    <row r="3683" spans="2:2" x14ac:dyDescent="0.3">
      <c r="B3683" s="34"/>
    </row>
    <row r="3684" spans="2:2" x14ac:dyDescent="0.3">
      <c r="B3684" s="34"/>
    </row>
    <row r="3685" spans="2:2" x14ac:dyDescent="0.3">
      <c r="B3685" s="34"/>
    </row>
    <row r="3686" spans="2:2" x14ac:dyDescent="0.3">
      <c r="B3686" s="34"/>
    </row>
    <row r="3687" spans="2:2" x14ac:dyDescent="0.3">
      <c r="B3687" s="34"/>
    </row>
    <row r="3688" spans="2:2" x14ac:dyDescent="0.3">
      <c r="B3688" s="34"/>
    </row>
    <row r="3689" spans="2:2" x14ac:dyDescent="0.3">
      <c r="B3689" s="34"/>
    </row>
    <row r="3690" spans="2:2" x14ac:dyDescent="0.3">
      <c r="B3690" s="34"/>
    </row>
    <row r="3691" spans="2:2" x14ac:dyDescent="0.3">
      <c r="B3691" s="34"/>
    </row>
    <row r="3692" spans="2:2" x14ac:dyDescent="0.3">
      <c r="B3692" s="34"/>
    </row>
    <row r="3693" spans="2:2" x14ac:dyDescent="0.3">
      <c r="B3693" s="34"/>
    </row>
    <row r="3694" spans="2:2" x14ac:dyDescent="0.3">
      <c r="B3694" s="34"/>
    </row>
    <row r="3695" spans="2:2" x14ac:dyDescent="0.3">
      <c r="B3695" s="34"/>
    </row>
    <row r="3696" spans="2:2" x14ac:dyDescent="0.3">
      <c r="B3696" s="34"/>
    </row>
    <row r="3697" spans="2:2" x14ac:dyDescent="0.3">
      <c r="B3697" s="34"/>
    </row>
    <row r="3698" spans="2:2" x14ac:dyDescent="0.3">
      <c r="B3698" s="34"/>
    </row>
    <row r="3699" spans="2:2" x14ac:dyDescent="0.3">
      <c r="B3699" s="34"/>
    </row>
    <row r="3700" spans="2:2" x14ac:dyDescent="0.3">
      <c r="B3700" s="34"/>
    </row>
    <row r="3701" spans="2:2" x14ac:dyDescent="0.3">
      <c r="B3701" s="34"/>
    </row>
    <row r="3702" spans="2:2" x14ac:dyDescent="0.3">
      <c r="B3702" s="34"/>
    </row>
    <row r="3703" spans="2:2" x14ac:dyDescent="0.3">
      <c r="B3703" s="34"/>
    </row>
    <row r="3704" spans="2:2" x14ac:dyDescent="0.3">
      <c r="B3704" s="34"/>
    </row>
    <row r="3705" spans="2:2" x14ac:dyDescent="0.3">
      <c r="B3705" s="34"/>
    </row>
    <row r="3706" spans="2:2" x14ac:dyDescent="0.3">
      <c r="B3706" s="34"/>
    </row>
    <row r="3707" spans="2:2" x14ac:dyDescent="0.3">
      <c r="B3707" s="34"/>
    </row>
    <row r="3708" spans="2:2" x14ac:dyDescent="0.3">
      <c r="B3708" s="34"/>
    </row>
    <row r="3709" spans="2:2" x14ac:dyDescent="0.3">
      <c r="B3709" s="34"/>
    </row>
    <row r="3710" spans="2:2" x14ac:dyDescent="0.3">
      <c r="B3710" s="34"/>
    </row>
    <row r="3711" spans="2:2" x14ac:dyDescent="0.3">
      <c r="B3711" s="34"/>
    </row>
    <row r="3712" spans="2:2" x14ac:dyDescent="0.3">
      <c r="B3712" s="34"/>
    </row>
    <row r="3713" spans="2:2" x14ac:dyDescent="0.3">
      <c r="B3713" s="34"/>
    </row>
    <row r="3714" spans="2:2" x14ac:dyDescent="0.3">
      <c r="B3714" s="34"/>
    </row>
    <row r="3715" spans="2:2" x14ac:dyDescent="0.3">
      <c r="B3715" s="34"/>
    </row>
    <row r="3716" spans="2:2" x14ac:dyDescent="0.3">
      <c r="B3716" s="34"/>
    </row>
    <row r="3717" spans="2:2" x14ac:dyDescent="0.3">
      <c r="B3717" s="34"/>
    </row>
    <row r="3718" spans="2:2" x14ac:dyDescent="0.3">
      <c r="B3718" s="34"/>
    </row>
    <row r="3719" spans="2:2" x14ac:dyDescent="0.3">
      <c r="B3719" s="34"/>
    </row>
    <row r="3720" spans="2:2" x14ac:dyDescent="0.3">
      <c r="B3720" s="34"/>
    </row>
    <row r="3721" spans="2:2" x14ac:dyDescent="0.3">
      <c r="B3721" s="34"/>
    </row>
    <row r="3722" spans="2:2" x14ac:dyDescent="0.3">
      <c r="B3722" s="34"/>
    </row>
    <row r="3723" spans="2:2" x14ac:dyDescent="0.3">
      <c r="B3723" s="34"/>
    </row>
    <row r="3724" spans="2:2" x14ac:dyDescent="0.3">
      <c r="B3724" s="34"/>
    </row>
    <row r="3725" spans="2:2" x14ac:dyDescent="0.3">
      <c r="B3725" s="34"/>
    </row>
    <row r="3726" spans="2:2" x14ac:dyDescent="0.3">
      <c r="B3726" s="34"/>
    </row>
    <row r="3727" spans="2:2" x14ac:dyDescent="0.3">
      <c r="B3727" s="34"/>
    </row>
    <row r="3728" spans="2:2" x14ac:dyDescent="0.3">
      <c r="B3728" s="34"/>
    </row>
    <row r="3729" spans="2:2" x14ac:dyDescent="0.3">
      <c r="B3729" s="34"/>
    </row>
    <row r="3730" spans="2:2" x14ac:dyDescent="0.3">
      <c r="B3730" s="34"/>
    </row>
    <row r="3731" spans="2:2" x14ac:dyDescent="0.3">
      <c r="B3731" s="34"/>
    </row>
    <row r="3732" spans="2:2" x14ac:dyDescent="0.3">
      <c r="B3732" s="34"/>
    </row>
    <row r="3733" spans="2:2" x14ac:dyDescent="0.3">
      <c r="B3733" s="34"/>
    </row>
    <row r="3734" spans="2:2" x14ac:dyDescent="0.3">
      <c r="B3734" s="34"/>
    </row>
    <row r="3735" spans="2:2" x14ac:dyDescent="0.3">
      <c r="B3735" s="34"/>
    </row>
    <row r="3736" spans="2:2" x14ac:dyDescent="0.3">
      <c r="B3736" s="34"/>
    </row>
    <row r="3737" spans="2:2" x14ac:dyDescent="0.3">
      <c r="B3737" s="34"/>
    </row>
    <row r="3738" spans="2:2" x14ac:dyDescent="0.3">
      <c r="B3738" s="34"/>
    </row>
    <row r="3739" spans="2:2" x14ac:dyDescent="0.3">
      <c r="B3739" s="34"/>
    </row>
    <row r="3740" spans="2:2" x14ac:dyDescent="0.3">
      <c r="B3740" s="34"/>
    </row>
    <row r="3741" spans="2:2" x14ac:dyDescent="0.3">
      <c r="B3741" s="34"/>
    </row>
    <row r="3742" spans="2:2" x14ac:dyDescent="0.3">
      <c r="B3742" s="34"/>
    </row>
    <row r="3743" spans="2:2" x14ac:dyDescent="0.3">
      <c r="B3743" s="34"/>
    </row>
    <row r="3744" spans="2:2" x14ac:dyDescent="0.3">
      <c r="B3744" s="34"/>
    </row>
    <row r="3745" spans="2:2" x14ac:dyDescent="0.3">
      <c r="B3745" s="34"/>
    </row>
    <row r="3746" spans="2:2" x14ac:dyDescent="0.3">
      <c r="B3746" s="34"/>
    </row>
    <row r="3747" spans="2:2" x14ac:dyDescent="0.3">
      <c r="B3747" s="34"/>
    </row>
    <row r="3748" spans="2:2" x14ac:dyDescent="0.3">
      <c r="B3748" s="34"/>
    </row>
    <row r="3749" spans="2:2" x14ac:dyDescent="0.3">
      <c r="B3749" s="34"/>
    </row>
    <row r="3750" spans="2:2" x14ac:dyDescent="0.3">
      <c r="B3750" s="34"/>
    </row>
    <row r="3751" spans="2:2" x14ac:dyDescent="0.3">
      <c r="B3751" s="34"/>
    </row>
    <row r="3752" spans="2:2" x14ac:dyDescent="0.3">
      <c r="B3752" s="34"/>
    </row>
    <row r="3753" spans="2:2" x14ac:dyDescent="0.3">
      <c r="B3753" s="34"/>
    </row>
    <row r="3754" spans="2:2" x14ac:dyDescent="0.3">
      <c r="B3754" s="34"/>
    </row>
    <row r="3755" spans="2:2" x14ac:dyDescent="0.3">
      <c r="B3755" s="34"/>
    </row>
    <row r="3756" spans="2:2" x14ac:dyDescent="0.3">
      <c r="B3756" s="34"/>
    </row>
    <row r="3757" spans="2:2" x14ac:dyDescent="0.3">
      <c r="B3757" s="34"/>
    </row>
    <row r="3758" spans="2:2" x14ac:dyDescent="0.3">
      <c r="B3758" s="34"/>
    </row>
    <row r="3759" spans="2:2" x14ac:dyDescent="0.3">
      <c r="B3759" s="34"/>
    </row>
    <row r="3760" spans="2:2" x14ac:dyDescent="0.3">
      <c r="B3760" s="34"/>
    </row>
    <row r="3761" spans="2:2" x14ac:dyDescent="0.3">
      <c r="B3761" s="34"/>
    </row>
    <row r="3762" spans="2:2" x14ac:dyDescent="0.3">
      <c r="B3762" s="34"/>
    </row>
    <row r="3763" spans="2:2" x14ac:dyDescent="0.3">
      <c r="B3763" s="34"/>
    </row>
    <row r="3764" spans="2:2" x14ac:dyDescent="0.3">
      <c r="B3764" s="34"/>
    </row>
    <row r="3765" spans="2:2" x14ac:dyDescent="0.3">
      <c r="B3765" s="34"/>
    </row>
    <row r="3766" spans="2:2" x14ac:dyDescent="0.3">
      <c r="B3766" s="34"/>
    </row>
    <row r="3767" spans="2:2" x14ac:dyDescent="0.3">
      <c r="B3767" s="34"/>
    </row>
    <row r="3768" spans="2:2" x14ac:dyDescent="0.3">
      <c r="B3768" s="34"/>
    </row>
    <row r="3769" spans="2:2" x14ac:dyDescent="0.3">
      <c r="B3769" s="34"/>
    </row>
    <row r="3770" spans="2:2" x14ac:dyDescent="0.3">
      <c r="B3770" s="34"/>
    </row>
    <row r="3771" spans="2:2" x14ac:dyDescent="0.3">
      <c r="B3771" s="34"/>
    </row>
    <row r="3772" spans="2:2" x14ac:dyDescent="0.3">
      <c r="B3772" s="34"/>
    </row>
    <row r="3773" spans="2:2" x14ac:dyDescent="0.3">
      <c r="B3773" s="34"/>
    </row>
    <row r="3774" spans="2:2" x14ac:dyDescent="0.3">
      <c r="B3774" s="34"/>
    </row>
    <row r="3775" spans="2:2" x14ac:dyDescent="0.3">
      <c r="B3775" s="34"/>
    </row>
    <row r="3776" spans="2:2" x14ac:dyDescent="0.3">
      <c r="B3776" s="34"/>
    </row>
    <row r="3777" spans="2:2" x14ac:dyDescent="0.3">
      <c r="B3777" s="34"/>
    </row>
    <row r="3778" spans="2:2" x14ac:dyDescent="0.3">
      <c r="B3778" s="34"/>
    </row>
    <row r="3779" spans="2:2" x14ac:dyDescent="0.3">
      <c r="B3779" s="34"/>
    </row>
    <row r="3780" spans="2:2" x14ac:dyDescent="0.3">
      <c r="B3780" s="34"/>
    </row>
    <row r="3781" spans="2:2" x14ac:dyDescent="0.3">
      <c r="B3781" s="34"/>
    </row>
    <row r="3782" spans="2:2" x14ac:dyDescent="0.3">
      <c r="B3782" s="34"/>
    </row>
    <row r="3783" spans="2:2" x14ac:dyDescent="0.3">
      <c r="B3783" s="34"/>
    </row>
    <row r="3784" spans="2:2" x14ac:dyDescent="0.3">
      <c r="B3784" s="34"/>
    </row>
    <row r="3785" spans="2:2" x14ac:dyDescent="0.3">
      <c r="B3785" s="34"/>
    </row>
    <row r="3786" spans="2:2" x14ac:dyDescent="0.3">
      <c r="B3786" s="34"/>
    </row>
    <row r="3787" spans="2:2" x14ac:dyDescent="0.3">
      <c r="B3787" s="34"/>
    </row>
    <row r="3788" spans="2:2" x14ac:dyDescent="0.3">
      <c r="B3788" s="34"/>
    </row>
    <row r="3789" spans="2:2" x14ac:dyDescent="0.3">
      <c r="B3789" s="34"/>
    </row>
    <row r="3790" spans="2:2" x14ac:dyDescent="0.3">
      <c r="B3790" s="34"/>
    </row>
    <row r="3791" spans="2:2" x14ac:dyDescent="0.3">
      <c r="B3791" s="34"/>
    </row>
    <row r="3792" spans="2:2" x14ac:dyDescent="0.3">
      <c r="B3792" s="34"/>
    </row>
    <row r="3793" spans="2:2" x14ac:dyDescent="0.3">
      <c r="B3793" s="34"/>
    </row>
    <row r="3794" spans="2:2" x14ac:dyDescent="0.3">
      <c r="B3794" s="34"/>
    </row>
    <row r="3795" spans="2:2" x14ac:dyDescent="0.3">
      <c r="B3795" s="34"/>
    </row>
    <row r="3796" spans="2:2" x14ac:dyDescent="0.3">
      <c r="B3796" s="34"/>
    </row>
    <row r="3797" spans="2:2" x14ac:dyDescent="0.3">
      <c r="B3797" s="34"/>
    </row>
    <row r="3798" spans="2:2" x14ac:dyDescent="0.3">
      <c r="B3798" s="34"/>
    </row>
    <row r="3799" spans="2:2" x14ac:dyDescent="0.3">
      <c r="B3799" s="34"/>
    </row>
    <row r="3800" spans="2:2" x14ac:dyDescent="0.3">
      <c r="B3800" s="34"/>
    </row>
    <row r="3801" spans="2:2" x14ac:dyDescent="0.3">
      <c r="B3801" s="34"/>
    </row>
    <row r="3802" spans="2:2" x14ac:dyDescent="0.3">
      <c r="B3802" s="34"/>
    </row>
    <row r="3803" spans="2:2" x14ac:dyDescent="0.3">
      <c r="B3803" s="34"/>
    </row>
    <row r="3804" spans="2:2" x14ac:dyDescent="0.3">
      <c r="B3804" s="34"/>
    </row>
    <row r="3805" spans="2:2" x14ac:dyDescent="0.3">
      <c r="B3805" s="34"/>
    </row>
    <row r="3806" spans="2:2" x14ac:dyDescent="0.3">
      <c r="B3806" s="34"/>
    </row>
    <row r="3807" spans="2:2" x14ac:dyDescent="0.3">
      <c r="B3807" s="34"/>
    </row>
    <row r="3808" spans="2:2" x14ac:dyDescent="0.3">
      <c r="B3808" s="34"/>
    </row>
    <row r="3809" spans="2:2" x14ac:dyDescent="0.3">
      <c r="B3809" s="34"/>
    </row>
    <row r="3810" spans="2:2" x14ac:dyDescent="0.3">
      <c r="B3810" s="34"/>
    </row>
    <row r="3811" spans="2:2" x14ac:dyDescent="0.3">
      <c r="B3811" s="34"/>
    </row>
    <row r="3812" spans="2:2" x14ac:dyDescent="0.3">
      <c r="B3812" s="34"/>
    </row>
    <row r="3813" spans="2:2" x14ac:dyDescent="0.3">
      <c r="B3813" s="34"/>
    </row>
    <row r="3814" spans="2:2" x14ac:dyDescent="0.3">
      <c r="B3814" s="34"/>
    </row>
    <row r="3815" spans="2:2" x14ac:dyDescent="0.3">
      <c r="B3815" s="34"/>
    </row>
    <row r="3816" spans="2:2" x14ac:dyDescent="0.3">
      <c r="B3816" s="34"/>
    </row>
    <row r="3817" spans="2:2" x14ac:dyDescent="0.3">
      <c r="B3817" s="34"/>
    </row>
    <row r="3818" spans="2:2" x14ac:dyDescent="0.3">
      <c r="B3818" s="34"/>
    </row>
    <row r="3819" spans="2:2" x14ac:dyDescent="0.3">
      <c r="B3819" s="34"/>
    </row>
    <row r="3820" spans="2:2" x14ac:dyDescent="0.3">
      <c r="B3820" s="34"/>
    </row>
    <row r="3821" spans="2:2" x14ac:dyDescent="0.3">
      <c r="B3821" s="34"/>
    </row>
    <row r="3822" spans="2:2" x14ac:dyDescent="0.3">
      <c r="B3822" s="34"/>
    </row>
    <row r="3823" spans="2:2" x14ac:dyDescent="0.3">
      <c r="B3823" s="34"/>
    </row>
    <row r="3824" spans="2:2" x14ac:dyDescent="0.3">
      <c r="B3824" s="34"/>
    </row>
    <row r="3825" spans="2:2" x14ac:dyDescent="0.3">
      <c r="B3825" s="34"/>
    </row>
    <row r="3826" spans="2:2" x14ac:dyDescent="0.3">
      <c r="B3826" s="34"/>
    </row>
    <row r="3827" spans="2:2" x14ac:dyDescent="0.3">
      <c r="B3827" s="34"/>
    </row>
    <row r="3828" spans="2:2" x14ac:dyDescent="0.3">
      <c r="B3828" s="34"/>
    </row>
    <row r="3829" spans="2:2" x14ac:dyDescent="0.3">
      <c r="B3829" s="34"/>
    </row>
    <row r="3830" spans="2:2" x14ac:dyDescent="0.3">
      <c r="B3830" s="34"/>
    </row>
    <row r="3831" spans="2:2" x14ac:dyDescent="0.3">
      <c r="B3831" s="34"/>
    </row>
    <row r="3832" spans="2:2" x14ac:dyDescent="0.3">
      <c r="B3832" s="34"/>
    </row>
    <row r="3833" spans="2:2" x14ac:dyDescent="0.3">
      <c r="B3833" s="34"/>
    </row>
    <row r="3834" spans="2:2" x14ac:dyDescent="0.3">
      <c r="B3834" s="34"/>
    </row>
    <row r="3835" spans="2:2" x14ac:dyDescent="0.3">
      <c r="B3835" s="34"/>
    </row>
    <row r="3836" spans="2:2" x14ac:dyDescent="0.3">
      <c r="B3836" s="34"/>
    </row>
    <row r="3837" spans="2:2" x14ac:dyDescent="0.3">
      <c r="B3837" s="34"/>
    </row>
    <row r="3838" spans="2:2" x14ac:dyDescent="0.3">
      <c r="B3838" s="34"/>
    </row>
    <row r="3839" spans="2:2" x14ac:dyDescent="0.3">
      <c r="B3839" s="34"/>
    </row>
    <row r="3840" spans="2:2" x14ac:dyDescent="0.3">
      <c r="B3840" s="34"/>
    </row>
    <row r="3841" spans="2:2" x14ac:dyDescent="0.3">
      <c r="B3841" s="34"/>
    </row>
    <row r="3842" spans="2:2" x14ac:dyDescent="0.3">
      <c r="B3842" s="34"/>
    </row>
    <row r="3843" spans="2:2" x14ac:dyDescent="0.3">
      <c r="B3843" s="34"/>
    </row>
    <row r="3844" spans="2:2" x14ac:dyDescent="0.3">
      <c r="B3844" s="34"/>
    </row>
    <row r="3845" spans="2:2" x14ac:dyDescent="0.3">
      <c r="B3845" s="34"/>
    </row>
    <row r="3846" spans="2:2" x14ac:dyDescent="0.3">
      <c r="B3846" s="34"/>
    </row>
    <row r="3847" spans="2:2" x14ac:dyDescent="0.3">
      <c r="B3847" s="34"/>
    </row>
    <row r="3848" spans="2:2" x14ac:dyDescent="0.3">
      <c r="B3848" s="34"/>
    </row>
    <row r="3849" spans="2:2" x14ac:dyDescent="0.3">
      <c r="B3849" s="34"/>
    </row>
    <row r="3850" spans="2:2" x14ac:dyDescent="0.3">
      <c r="B3850" s="34"/>
    </row>
    <row r="3851" spans="2:2" x14ac:dyDescent="0.3">
      <c r="B3851" s="34"/>
    </row>
    <row r="3852" spans="2:2" x14ac:dyDescent="0.3">
      <c r="B3852" s="34"/>
    </row>
    <row r="3853" spans="2:2" x14ac:dyDescent="0.3">
      <c r="B3853" s="34"/>
    </row>
    <row r="3854" spans="2:2" x14ac:dyDescent="0.3">
      <c r="B3854" s="34"/>
    </row>
    <row r="3855" spans="2:2" x14ac:dyDescent="0.3">
      <c r="B3855" s="3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20"/>
  <sheetViews>
    <sheetView zoomScale="85" zoomScaleNormal="85" workbookViewId="0">
      <pane xSplit="1" ySplit="2" topLeftCell="B3" activePane="bottomRight" state="frozen"/>
      <selection pane="topRight" activeCell="B1" sqref="B1"/>
      <selection pane="bottomLeft" activeCell="A3" sqref="A3"/>
      <selection pane="bottomRight"/>
    </sheetView>
  </sheetViews>
  <sheetFormatPr defaultColWidth="9.109375" defaultRowHeight="14.4" x14ac:dyDescent="0.3"/>
  <cols>
    <col min="1" max="1" width="41" style="17" bestFit="1" customWidth="1"/>
    <col min="2" max="2" width="17.109375" style="9" bestFit="1" customWidth="1"/>
    <col min="3" max="3" width="21.6640625" style="9" customWidth="1"/>
    <col min="4" max="4" width="12.21875" style="58" customWidth="1"/>
    <col min="5" max="5" width="55.109375" style="9" bestFit="1" customWidth="1"/>
    <col min="6" max="6" width="8.109375" style="20" customWidth="1"/>
    <col min="7" max="7" width="4.109375" style="22" customWidth="1"/>
    <col min="8" max="8" width="5.44140625" style="10" customWidth="1"/>
    <col min="9" max="9" width="7.109375" style="31" customWidth="1"/>
    <col min="10" max="10" width="2.109375" style="11" customWidth="1"/>
    <col min="11" max="11" width="41.33203125" style="10" bestFit="1" customWidth="1"/>
    <col min="12" max="12" width="2" style="11" customWidth="1"/>
    <col min="13" max="13" width="2.5546875" style="9" customWidth="1"/>
    <col min="14" max="16384" width="9.109375" style="9"/>
  </cols>
  <sheetData>
    <row r="1" spans="1:16" s="7" customFormat="1" ht="31.2" customHeight="1" x14ac:dyDescent="0.3">
      <c r="A1" s="14" t="s">
        <v>1206</v>
      </c>
      <c r="B1" s="6" t="s">
        <v>1439</v>
      </c>
      <c r="C1" s="6" t="s">
        <v>1281</v>
      </c>
      <c r="D1" s="6" t="s">
        <v>1283</v>
      </c>
      <c r="E1" s="6" t="s">
        <v>1207</v>
      </c>
      <c r="F1" s="54" t="s">
        <v>1205</v>
      </c>
      <c r="G1" s="55"/>
      <c r="H1" s="6" t="s">
        <v>1286</v>
      </c>
      <c r="I1" s="29" t="s">
        <v>1469</v>
      </c>
      <c r="J1" s="5"/>
      <c r="K1" s="13" t="s">
        <v>1280</v>
      </c>
      <c r="L1" s="5"/>
      <c r="N1" s="7" t="s">
        <v>1428</v>
      </c>
      <c r="O1" s="7">
        <v>1</v>
      </c>
      <c r="P1" s="7">
        <v>4</v>
      </c>
    </row>
    <row r="2" spans="1:16" s="2" customFormat="1" ht="3.6" customHeight="1" x14ac:dyDescent="0.3">
      <c r="A2" s="15"/>
      <c r="B2" s="1"/>
      <c r="C2" s="1"/>
      <c r="D2" s="1"/>
      <c r="E2" s="1"/>
      <c r="F2" s="18"/>
      <c r="G2" s="15"/>
      <c r="H2" s="1"/>
      <c r="I2" s="18"/>
      <c r="J2" s="5"/>
      <c r="K2" s="4"/>
      <c r="L2" s="5"/>
    </row>
    <row r="3" spans="1:16" x14ac:dyDescent="0.3">
      <c r="A3" s="16" t="str">
        <f>SUBSTITUTE(K3,LEFT(K3,4)&amp;" - ","")</f>
        <v>Industrial Condos</v>
      </c>
      <c r="B3" s="52" t="str">
        <f>VLOOKUP(N3,Keys!$I$3:$J$21,2)</f>
        <v>South Washoe County</v>
      </c>
      <c r="C3" s="52" t="str">
        <f>VLOOKUP(D3,Keys!$Q$3:$S$31,2)</f>
        <v xml:space="preserve">Reno,  Mogul, Somersett         </v>
      </c>
      <c r="D3" s="57">
        <f>VLOOKUP(N3,Keys!$D$3:$E$118,2)</f>
        <v>89523</v>
      </c>
      <c r="E3" s="12" t="str">
        <f>VLOOKUP(G3,Keys!$A$3:$B$30,2)</f>
        <v>Industrial Condos -- Square Foot Values</v>
      </c>
      <c r="F3" s="19" t="str">
        <f t="shared" ref="F3:F66" si="0">LEFT(K3,3)</f>
        <v>AAA</v>
      </c>
      <c r="G3" s="21" t="str">
        <f t="shared" ref="G3:G66" si="1">RIGHT(LEFT(K3,4),1)</f>
        <v>T</v>
      </c>
      <c r="H3" s="26" t="str">
        <f>"ftp://wcftp.washoecounty.us/outtoworld/Neighborhood_Atlas/"&amp;LEFT(K3,2)&amp;".pdf"</f>
        <v>ftp://wcftp.washoecounty.us/outtoworld/Neighborhood_Atlas/AA.pdf</v>
      </c>
      <c r="I3" s="30" t="str">
        <f>"https://www2.washoecounty.us/assessor/cama/search_download.php?command=dnld&amp;list=nbcsearch&amp;nbc="&amp;LEFT(K3,4)</f>
        <v>https://www2.washoecounty.us/assessor/cama/search_download.php?command=dnld&amp;list=nbcsearch&amp;nbc=AAAT</v>
      </c>
      <c r="J3" s="11" t="s">
        <v>1279</v>
      </c>
      <c r="K3" s="23" t="s">
        <v>0</v>
      </c>
      <c r="N3" s="12" t="str">
        <f>LEFT(K3,2)</f>
        <v>AA</v>
      </c>
      <c r="O3" s="12" t="str">
        <f>LEFT(K3,1)</f>
        <v>A</v>
      </c>
      <c r="P3" s="12" t="str">
        <f>RIGHT(LEFT(K3,4),1)</f>
        <v>T</v>
      </c>
    </row>
    <row r="4" spans="1:16" x14ac:dyDescent="0.3">
      <c r="A4" s="16" t="str">
        <f t="shared" ref="A4:A67" si="2">SUBSTITUTE(K4,LEFT(K4,4)&amp;" - ","")</f>
        <v>Multi-Family</v>
      </c>
      <c r="B4" s="52" t="str">
        <f>VLOOKUP(N4,Keys!$I$3:$J$21,2)</f>
        <v>South Washoe County</v>
      </c>
      <c r="C4" s="52" t="str">
        <f>VLOOKUP(D4,Keys!$Q$3:$S$31,2)</f>
        <v xml:space="preserve">Reno,  Mogul, Somersett         </v>
      </c>
      <c r="D4" s="57">
        <f>VLOOKUP(N4,Keys!$D$3:$E$118,2)</f>
        <v>89523</v>
      </c>
      <c r="E4" s="12" t="str">
        <f>VLOOKUP(G4,Keys!$A$3:$B$30,2)</f>
        <v>MF - Low Density -- Site Values / SF / Unit (LUC 13, 30 thru 33)</v>
      </c>
      <c r="F4" s="19" t="str">
        <f t="shared" si="0"/>
        <v>AAD</v>
      </c>
      <c r="G4" s="21" t="str">
        <f t="shared" si="1"/>
        <v>K</v>
      </c>
      <c r="H4" s="26" t="str">
        <f t="shared" ref="H4:H67" si="3">"ftp://wcftp.washoecounty.us/outtoworld/Neighborhood_Atlas/"&amp;LEFT(K4,2)&amp;".pdf"</f>
        <v>ftp://wcftp.washoecounty.us/outtoworld/Neighborhood_Atlas/AA.pdf</v>
      </c>
      <c r="I4" s="30" t="str">
        <f t="shared" ref="I4:I67" si="4">"https://www2.washoecounty.us/assessor/cama/search_download.php?command=dnld&amp;list=nbcsearch&amp;nbc="&amp;LEFT(K4,4)</f>
        <v>https://www2.washoecounty.us/assessor/cama/search_download.php?command=dnld&amp;list=nbcsearch&amp;nbc=AADK</v>
      </c>
      <c r="J4" s="11" t="s">
        <v>1279</v>
      </c>
      <c r="K4" s="23" t="s">
        <v>3</v>
      </c>
      <c r="N4" s="12" t="str">
        <f t="shared" ref="N4:N67" si="5">LEFT(K4,2)</f>
        <v>AA</v>
      </c>
      <c r="O4" s="12" t="str">
        <f t="shared" ref="O4:O67" si="6">LEFT(K4,1)</f>
        <v>A</v>
      </c>
      <c r="P4" s="12" t="str">
        <f t="shared" ref="P4:P67" si="7">RIGHT(LEFT(K4,4),1)</f>
        <v>K</v>
      </c>
    </row>
    <row r="5" spans="1:16" x14ac:dyDescent="0.3">
      <c r="A5" s="16" t="str">
        <f t="shared" si="2"/>
        <v>River Park Sub</v>
      </c>
      <c r="B5" s="52" t="str">
        <f>VLOOKUP(N5,Keys!$I$3:$J$21,2)</f>
        <v>South Washoe County</v>
      </c>
      <c r="C5" s="52" t="str">
        <f>VLOOKUP(D5,Keys!$Q$3:$S$31,2)</f>
        <v xml:space="preserve">Reno,  Mogul, Somersett         </v>
      </c>
      <c r="D5" s="57">
        <f>VLOOKUP(N5,Keys!$D$3:$E$118,2)</f>
        <v>89523</v>
      </c>
      <c r="E5" s="12" t="str">
        <f>VLOOKUP(G5,Keys!$A$3:$B$30,2)</f>
        <v>SFR 6,000 - 9,000 Sf Zoning -- Site Values</v>
      </c>
      <c r="F5" s="19" t="str">
        <f t="shared" si="0"/>
        <v>AAH</v>
      </c>
      <c r="G5" s="21" t="str">
        <f t="shared" si="1"/>
        <v>C</v>
      </c>
      <c r="H5" s="26" t="str">
        <f t="shared" si="3"/>
        <v>ftp://wcftp.washoecounty.us/outtoworld/Neighborhood_Atlas/AA.pdf</v>
      </c>
      <c r="I5" s="30" t="str">
        <f t="shared" si="4"/>
        <v>https://www2.washoecounty.us/assessor/cama/search_download.php?command=dnld&amp;list=nbcsearch&amp;nbc=AAHC</v>
      </c>
      <c r="J5" s="11" t="s">
        <v>1279</v>
      </c>
      <c r="K5" s="23" t="s">
        <v>6</v>
      </c>
      <c r="N5" s="12" t="str">
        <f t="shared" si="5"/>
        <v>AA</v>
      </c>
      <c r="O5" s="12" t="str">
        <f t="shared" si="6"/>
        <v>A</v>
      </c>
      <c r="P5" s="12" t="str">
        <f t="shared" si="7"/>
        <v>C</v>
      </c>
    </row>
    <row r="6" spans="1:16" x14ac:dyDescent="0.3">
      <c r="A6" s="16" t="str">
        <f t="shared" si="2"/>
        <v>Commercial</v>
      </c>
      <c r="B6" s="52" t="str">
        <f>VLOOKUP(N6,Keys!$I$3:$J$21,2)</f>
        <v>South Washoe County</v>
      </c>
      <c r="C6" s="52" t="str">
        <f>VLOOKUP(D6,Keys!$Q$3:$S$31,2)</f>
        <v xml:space="preserve">Reno,  Mogul, Somersett         </v>
      </c>
      <c r="D6" s="57">
        <f>VLOOKUP(N6,Keys!$D$3:$E$118,2)</f>
        <v>89523</v>
      </c>
      <c r="E6" s="12" t="str">
        <f>VLOOKUP(G6,Keys!$A$3:$B$30,2)</f>
        <v>Commercial - General -- Square Foot Values</v>
      </c>
      <c r="F6" s="19" t="str">
        <f t="shared" si="0"/>
        <v>AAK</v>
      </c>
      <c r="G6" s="21" t="str">
        <f t="shared" si="1"/>
        <v>Q</v>
      </c>
      <c r="H6" s="26" t="str">
        <f t="shared" si="3"/>
        <v>ftp://wcftp.washoecounty.us/outtoworld/Neighborhood_Atlas/AA.pdf</v>
      </c>
      <c r="I6" s="30" t="str">
        <f t="shared" si="4"/>
        <v>https://www2.washoecounty.us/assessor/cama/search_download.php?command=dnld&amp;list=nbcsearch&amp;nbc=AAKQ</v>
      </c>
      <c r="J6" s="11" t="s">
        <v>1279</v>
      </c>
      <c r="K6" s="23" t="s">
        <v>9</v>
      </c>
      <c r="N6" s="12" t="str">
        <f t="shared" si="5"/>
        <v>AA</v>
      </c>
      <c r="O6" s="12" t="str">
        <f t="shared" si="6"/>
        <v>A</v>
      </c>
      <c r="P6" s="12" t="str">
        <f t="shared" si="7"/>
        <v>Q</v>
      </c>
    </row>
    <row r="7" spans="1:16" x14ac:dyDescent="0.3">
      <c r="A7" s="16" t="str">
        <f t="shared" si="2"/>
        <v>Government</v>
      </c>
      <c r="B7" s="52" t="str">
        <f>VLOOKUP(N7,Keys!$I$3:$J$21,2)</f>
        <v>South Washoe County</v>
      </c>
      <c r="C7" s="52" t="str">
        <f>VLOOKUP(D7,Keys!$Q$3:$S$31,2)</f>
        <v xml:space="preserve">Reno,  Mogul, Somersett         </v>
      </c>
      <c r="D7" s="57">
        <f>VLOOKUP(N7,Keys!$D$3:$E$118,2)</f>
        <v>89523</v>
      </c>
      <c r="E7" s="12" t="str">
        <f>VLOOKUP(G7,Keys!$A$3:$B$30,2)</f>
        <v>Centrally Assessed</v>
      </c>
      <c r="F7" s="19" t="str">
        <f t="shared" si="0"/>
        <v>AAY</v>
      </c>
      <c r="G7" s="21" t="str">
        <f t="shared" si="1"/>
        <v>Y</v>
      </c>
      <c r="H7" s="26" t="str">
        <f t="shared" si="3"/>
        <v>ftp://wcftp.washoecounty.us/outtoworld/Neighborhood_Atlas/AA.pdf</v>
      </c>
      <c r="I7" s="30" t="str">
        <f t="shared" si="4"/>
        <v>https://www2.washoecounty.us/assessor/cama/search_download.php?command=dnld&amp;list=nbcsearch&amp;nbc=AAYY</v>
      </c>
      <c r="J7" s="11" t="s">
        <v>1279</v>
      </c>
      <c r="K7" s="23" t="s">
        <v>12</v>
      </c>
      <c r="N7" s="12" t="str">
        <f t="shared" si="5"/>
        <v>AA</v>
      </c>
      <c r="O7" s="12" t="str">
        <f t="shared" si="6"/>
        <v>A</v>
      </c>
      <c r="P7" s="12" t="str">
        <f t="shared" si="7"/>
        <v>Y</v>
      </c>
    </row>
    <row r="8" spans="1:16" x14ac:dyDescent="0.3">
      <c r="A8" s="16" t="str">
        <f t="shared" si="2"/>
        <v>Whispering Pines Sub</v>
      </c>
      <c r="B8" s="52" t="str">
        <f>VLOOKUP(N8,Keys!$I$3:$J$21,2)</f>
        <v>South Washoe County</v>
      </c>
      <c r="C8" s="52" t="str">
        <f>VLOOKUP(D8,Keys!$Q$3:$S$31,2)</f>
        <v xml:space="preserve">Reno            </v>
      </c>
      <c r="D8" s="57">
        <f>VLOOKUP(N8,Keys!$D$3:$E$118,2)</f>
        <v>89519</v>
      </c>
      <c r="E8" s="12" t="str">
        <f>VLOOKUP(G8,Keys!$A$3:$B$30,2)</f>
        <v>SFR 1/2 Acre Zoniing -- Site Values</v>
      </c>
      <c r="F8" s="19" t="str">
        <f t="shared" si="0"/>
        <v>ABB</v>
      </c>
      <c r="G8" s="21" t="str">
        <f t="shared" si="1"/>
        <v>E</v>
      </c>
      <c r="H8" s="26" t="str">
        <f t="shared" si="3"/>
        <v>ftp://wcftp.washoecounty.us/outtoworld/Neighborhood_Atlas/AB.pdf</v>
      </c>
      <c r="I8" s="30" t="str">
        <f t="shared" si="4"/>
        <v>https://www2.washoecounty.us/assessor/cama/search_download.php?command=dnld&amp;list=nbcsearch&amp;nbc=ABBE</v>
      </c>
      <c r="J8" s="11" t="s">
        <v>1279</v>
      </c>
      <c r="K8" s="23" t="s">
        <v>15</v>
      </c>
      <c r="N8" s="12" t="str">
        <f t="shared" si="5"/>
        <v>AB</v>
      </c>
      <c r="O8" s="12" t="str">
        <f t="shared" si="6"/>
        <v>A</v>
      </c>
      <c r="P8" s="12" t="str">
        <f t="shared" si="7"/>
        <v>E</v>
      </c>
    </row>
    <row r="9" spans="1:16" x14ac:dyDescent="0.3">
      <c r="A9" s="16" t="str">
        <f t="shared" si="2"/>
        <v>Caughlin Ranch Commercial</v>
      </c>
      <c r="B9" s="52" t="str">
        <f>VLOOKUP(N9,Keys!$I$3:$J$21,2)</f>
        <v>South Washoe County</v>
      </c>
      <c r="C9" s="52" t="str">
        <f>VLOOKUP(D9,Keys!$Q$3:$S$31,2)</f>
        <v xml:space="preserve">Reno            </v>
      </c>
      <c r="D9" s="57">
        <f>VLOOKUP(N9,Keys!$D$3:$E$118,2)</f>
        <v>89519</v>
      </c>
      <c r="E9" s="12" t="str">
        <f>VLOOKUP(G9,Keys!$A$3:$B$30,2)</f>
        <v>Commercial - General -- Square Foot Values</v>
      </c>
      <c r="F9" s="19" t="str">
        <f t="shared" si="0"/>
        <v>ABE</v>
      </c>
      <c r="G9" s="21" t="str">
        <f t="shared" si="1"/>
        <v>Q</v>
      </c>
      <c r="H9" s="26" t="str">
        <f t="shared" si="3"/>
        <v>ftp://wcftp.washoecounty.us/outtoworld/Neighborhood_Atlas/AB.pdf</v>
      </c>
      <c r="I9" s="30" t="str">
        <f t="shared" si="4"/>
        <v>https://www2.washoecounty.us/assessor/cama/search_download.php?command=dnld&amp;list=nbcsearch&amp;nbc=ABEQ</v>
      </c>
      <c r="J9" s="11" t="s">
        <v>1279</v>
      </c>
      <c r="K9" s="23" t="s">
        <v>18</v>
      </c>
      <c r="N9" s="12" t="str">
        <f t="shared" si="5"/>
        <v>AB</v>
      </c>
      <c r="O9" s="12" t="str">
        <f t="shared" si="6"/>
        <v>A</v>
      </c>
      <c r="P9" s="12" t="str">
        <f t="shared" si="7"/>
        <v>Q</v>
      </c>
    </row>
    <row r="10" spans="1:16" x14ac:dyDescent="0.3">
      <c r="A10" s="16" t="str">
        <f t="shared" si="2"/>
        <v>Evergreen/Juniper Trails</v>
      </c>
      <c r="B10" s="52" t="str">
        <f>VLOOKUP(N10,Keys!$I$3:$J$21,2)</f>
        <v>South Washoe County</v>
      </c>
      <c r="C10" s="52" t="str">
        <f>VLOOKUP(D10,Keys!$Q$3:$S$31,2)</f>
        <v xml:space="preserve">Reno            </v>
      </c>
      <c r="D10" s="57">
        <f>VLOOKUP(N10,Keys!$D$3:$E$118,2)</f>
        <v>89519</v>
      </c>
      <c r="E10" s="12" t="str">
        <f>VLOOKUP(G10,Keys!$A$3:$B$30,2)</f>
        <v>SFR 12,000 - 15,000 Sf Zoning -- Site Values</v>
      </c>
      <c r="F10" s="19" t="str">
        <f t="shared" si="0"/>
        <v>ABH</v>
      </c>
      <c r="G10" s="21" t="str">
        <f t="shared" si="1"/>
        <v>D</v>
      </c>
      <c r="H10" s="26" t="str">
        <f t="shared" si="3"/>
        <v>ftp://wcftp.washoecounty.us/outtoworld/Neighborhood_Atlas/AB.pdf</v>
      </c>
      <c r="I10" s="30" t="str">
        <f t="shared" si="4"/>
        <v>https://www2.washoecounty.us/assessor/cama/search_download.php?command=dnld&amp;list=nbcsearch&amp;nbc=ABHD</v>
      </c>
      <c r="J10" s="11" t="s">
        <v>1279</v>
      </c>
      <c r="K10" s="23" t="s">
        <v>21</v>
      </c>
      <c r="N10" s="12" t="str">
        <f t="shared" si="5"/>
        <v>AB</v>
      </c>
      <c r="O10" s="12" t="str">
        <f t="shared" si="6"/>
        <v>A</v>
      </c>
      <c r="P10" s="12" t="str">
        <f t="shared" si="7"/>
        <v>D</v>
      </c>
    </row>
    <row r="11" spans="1:16" x14ac:dyDescent="0.3">
      <c r="A11" s="16" t="str">
        <f t="shared" si="2"/>
        <v>Caughlin Cottages</v>
      </c>
      <c r="B11" s="52" t="str">
        <f>VLOOKUP(N11,Keys!$I$3:$J$21,2)</f>
        <v>South Washoe County</v>
      </c>
      <c r="C11" s="52" t="str">
        <f>VLOOKUP(D11,Keys!$Q$3:$S$31,2)</f>
        <v xml:space="preserve">Reno            </v>
      </c>
      <c r="D11" s="57">
        <f>VLOOKUP(N11,Keys!$D$3:$E$118,2)</f>
        <v>89519</v>
      </c>
      <c r="E11" s="12" t="str">
        <f>VLOOKUP(G11,Keys!$A$3:$B$30,2)</f>
        <v>SFR &lt; 6,000 Sf -- Patio Homes -- Site Values</v>
      </c>
      <c r="F11" s="19" t="str">
        <f t="shared" si="0"/>
        <v>ABK</v>
      </c>
      <c r="G11" s="21" t="str">
        <f t="shared" si="1"/>
        <v>B</v>
      </c>
      <c r="H11" s="26" t="str">
        <f t="shared" si="3"/>
        <v>ftp://wcftp.washoecounty.us/outtoworld/Neighborhood_Atlas/AB.pdf</v>
      </c>
      <c r="I11" s="30" t="str">
        <f t="shared" si="4"/>
        <v>https://www2.washoecounty.us/assessor/cama/search_download.php?command=dnld&amp;list=nbcsearch&amp;nbc=ABKB</v>
      </c>
      <c r="J11" s="11" t="s">
        <v>1279</v>
      </c>
      <c r="K11" s="23" t="s">
        <v>24</v>
      </c>
      <c r="N11" s="12" t="str">
        <f t="shared" si="5"/>
        <v>AB</v>
      </c>
      <c r="O11" s="12" t="str">
        <f t="shared" si="6"/>
        <v>A</v>
      </c>
      <c r="P11" s="12" t="str">
        <f t="shared" si="7"/>
        <v>B</v>
      </c>
    </row>
    <row r="12" spans="1:16" x14ac:dyDescent="0.3">
      <c r="A12" s="16" t="str">
        <f t="shared" si="2"/>
        <v>Edgewater</v>
      </c>
      <c r="B12" s="52" t="str">
        <f>VLOOKUP(N12,Keys!$I$3:$J$21,2)</f>
        <v>South Washoe County</v>
      </c>
      <c r="C12" s="52" t="str">
        <f>VLOOKUP(D12,Keys!$Q$3:$S$31,2)</f>
        <v xml:space="preserve">Reno            </v>
      </c>
      <c r="D12" s="57">
        <f>VLOOKUP(N12,Keys!$D$3:$E$118,2)</f>
        <v>89519</v>
      </c>
      <c r="E12" s="12" t="str">
        <f>VLOOKUP(G12,Keys!$A$3:$B$30,2)</f>
        <v>SFR 6,000 - 9,000 Sf Zoning -- Site Values</v>
      </c>
      <c r="F12" s="19" t="str">
        <f t="shared" si="0"/>
        <v>ABO</v>
      </c>
      <c r="G12" s="21" t="str">
        <f t="shared" si="1"/>
        <v>C</v>
      </c>
      <c r="H12" s="26" t="str">
        <f t="shared" si="3"/>
        <v>ftp://wcftp.washoecounty.us/outtoworld/Neighborhood_Atlas/AB.pdf</v>
      </c>
      <c r="I12" s="30" t="str">
        <f t="shared" si="4"/>
        <v>https://www2.washoecounty.us/assessor/cama/search_download.php?command=dnld&amp;list=nbcsearch&amp;nbc=ABOC</v>
      </c>
      <c r="J12" s="11" t="s">
        <v>1279</v>
      </c>
      <c r="K12" s="23" t="s">
        <v>27</v>
      </c>
      <c r="N12" s="12" t="str">
        <f t="shared" si="5"/>
        <v>AB</v>
      </c>
      <c r="O12" s="12" t="str">
        <f t="shared" si="6"/>
        <v>A</v>
      </c>
      <c r="P12" s="12" t="str">
        <f t="shared" si="7"/>
        <v>C</v>
      </c>
    </row>
    <row r="13" spans="1:16" x14ac:dyDescent="0.3">
      <c r="A13" s="16" t="str">
        <f t="shared" si="2"/>
        <v>Juniper Hill Road</v>
      </c>
      <c r="B13" s="52" t="str">
        <f>VLOOKUP(N13,Keys!$I$3:$J$21,2)</f>
        <v>South Washoe County</v>
      </c>
      <c r="C13" s="52" t="str">
        <f>VLOOKUP(D13,Keys!$Q$3:$S$31,2)</f>
        <v xml:space="preserve">Reno            </v>
      </c>
      <c r="D13" s="57">
        <f>VLOOKUP(N13,Keys!$D$3:$E$118,2)</f>
        <v>89519</v>
      </c>
      <c r="E13" s="12" t="str">
        <f>VLOOKUP(G13,Keys!$A$3:$B$30,2)</f>
        <v>SFR 2.5 Acre Zoning -- Site Values</v>
      </c>
      <c r="F13" s="19" t="str">
        <f t="shared" si="0"/>
        <v>ABR</v>
      </c>
      <c r="G13" s="21" t="str">
        <f t="shared" si="1"/>
        <v>G</v>
      </c>
      <c r="H13" s="26" t="str">
        <f t="shared" si="3"/>
        <v>ftp://wcftp.washoecounty.us/outtoworld/Neighborhood_Atlas/AB.pdf</v>
      </c>
      <c r="I13" s="30" t="str">
        <f t="shared" si="4"/>
        <v>https://www2.washoecounty.us/assessor/cama/search_download.php?command=dnld&amp;list=nbcsearch&amp;nbc=ABRG</v>
      </c>
      <c r="J13" s="11" t="s">
        <v>1279</v>
      </c>
      <c r="K13" s="23" t="s">
        <v>30</v>
      </c>
      <c r="N13" s="12" t="str">
        <f t="shared" si="5"/>
        <v>AB</v>
      </c>
      <c r="O13" s="12" t="str">
        <f t="shared" si="6"/>
        <v>A</v>
      </c>
      <c r="P13" s="12" t="str">
        <f t="shared" si="7"/>
        <v>G</v>
      </c>
    </row>
    <row r="14" spans="1:16" x14ac:dyDescent="0.3">
      <c r="A14" s="16" t="str">
        <f t="shared" si="2"/>
        <v>Woodchuck Circle</v>
      </c>
      <c r="B14" s="52" t="str">
        <f>VLOOKUP(N14,Keys!$I$3:$J$21,2)</f>
        <v>South Washoe County</v>
      </c>
      <c r="C14" s="52" t="str">
        <f>VLOOKUP(D14,Keys!$Q$3:$S$31,2)</f>
        <v xml:space="preserve">Reno            </v>
      </c>
      <c r="D14" s="57">
        <f>VLOOKUP(N14,Keys!$D$3:$E$118,2)</f>
        <v>89519</v>
      </c>
      <c r="E14" s="12" t="str">
        <f>VLOOKUP(G14,Keys!$A$3:$B$30,2)</f>
        <v>SFR 2.5 Acre Zoning -- Site Values</v>
      </c>
      <c r="F14" s="19" t="str">
        <f t="shared" si="0"/>
        <v>ABU</v>
      </c>
      <c r="G14" s="21" t="str">
        <f t="shared" si="1"/>
        <v>G</v>
      </c>
      <c r="H14" s="26" t="str">
        <f t="shared" si="3"/>
        <v>ftp://wcftp.washoecounty.us/outtoworld/Neighborhood_Atlas/AB.pdf</v>
      </c>
      <c r="I14" s="30" t="str">
        <f t="shared" si="4"/>
        <v>https://www2.washoecounty.us/assessor/cama/search_download.php?command=dnld&amp;list=nbcsearch&amp;nbc=ABUG</v>
      </c>
      <c r="J14" s="11" t="s">
        <v>1279</v>
      </c>
      <c r="K14" s="23" t="s">
        <v>33</v>
      </c>
      <c r="N14" s="12" t="str">
        <f t="shared" si="5"/>
        <v>AB</v>
      </c>
      <c r="O14" s="12" t="str">
        <f t="shared" si="6"/>
        <v>A</v>
      </c>
      <c r="P14" s="12" t="str">
        <f t="shared" si="7"/>
        <v>G</v>
      </c>
    </row>
    <row r="15" spans="1:16" x14ac:dyDescent="0.3">
      <c r="A15" s="16" t="str">
        <f t="shared" si="2"/>
        <v>Aspen Glen</v>
      </c>
      <c r="B15" s="52" t="str">
        <f>VLOOKUP(N15,Keys!$I$3:$J$21,2)</f>
        <v>South Washoe County</v>
      </c>
      <c r="C15" s="52" t="str">
        <f>VLOOKUP(D15,Keys!$Q$3:$S$31,2)</f>
        <v xml:space="preserve">Reno            </v>
      </c>
      <c r="D15" s="57">
        <f>VLOOKUP(N15,Keys!$D$3:$E$118,2)</f>
        <v>89519</v>
      </c>
      <c r="E15" s="12" t="str">
        <f>VLOOKUP(G15,Keys!$A$3:$B$30,2)</f>
        <v>SFR 1 Acre Zoning -- Site Values</v>
      </c>
      <c r="F15" s="19" t="str">
        <f t="shared" si="0"/>
        <v>ABW</v>
      </c>
      <c r="G15" s="21" t="str">
        <f t="shared" si="1"/>
        <v>F</v>
      </c>
      <c r="H15" s="26" t="str">
        <f t="shared" si="3"/>
        <v>ftp://wcftp.washoecounty.us/outtoworld/Neighborhood_Atlas/AB.pdf</v>
      </c>
      <c r="I15" s="30" t="str">
        <f t="shared" si="4"/>
        <v>https://www2.washoecounty.us/assessor/cama/search_download.php?command=dnld&amp;list=nbcsearch&amp;nbc=ABWF</v>
      </c>
      <c r="J15" s="11" t="s">
        <v>1279</v>
      </c>
      <c r="K15" s="23" t="s">
        <v>36</v>
      </c>
      <c r="N15" s="12" t="str">
        <f t="shared" si="5"/>
        <v>AB</v>
      </c>
      <c r="O15" s="12" t="str">
        <f t="shared" si="6"/>
        <v>A</v>
      </c>
      <c r="P15" s="12" t="str">
        <f t="shared" si="7"/>
        <v>F</v>
      </c>
    </row>
    <row r="16" spans="1:16" x14ac:dyDescent="0.3">
      <c r="A16" s="16" t="str">
        <f t="shared" si="2"/>
        <v>Eastridge</v>
      </c>
      <c r="B16" s="52" t="str">
        <f>VLOOKUP(N16,Keys!$I$3:$J$21,2)</f>
        <v>South Washoe County</v>
      </c>
      <c r="C16" s="52" t="str">
        <f>VLOOKUP(D16,Keys!$Q$3:$S$31,2)</f>
        <v xml:space="preserve">Reno            </v>
      </c>
      <c r="D16" s="57">
        <f>VLOOKUP(N16,Keys!$D$3:$E$118,2)</f>
        <v>89509</v>
      </c>
      <c r="E16" s="12" t="str">
        <f>VLOOKUP(G16,Keys!$A$3:$B$30,2)</f>
        <v>SFR 12,000 - 15,000 Sf Zoning -- Site Values</v>
      </c>
      <c r="F16" s="19" t="str">
        <f t="shared" si="0"/>
        <v>ACB</v>
      </c>
      <c r="G16" s="21" t="str">
        <f t="shared" si="1"/>
        <v>D</v>
      </c>
      <c r="H16" s="26" t="str">
        <f t="shared" si="3"/>
        <v>ftp://wcftp.washoecounty.us/outtoworld/Neighborhood_Atlas/AC.pdf</v>
      </c>
      <c r="I16" s="30" t="str">
        <f t="shared" si="4"/>
        <v>https://www2.washoecounty.us/assessor/cama/search_download.php?command=dnld&amp;list=nbcsearch&amp;nbc=ACBD</v>
      </c>
      <c r="J16" s="11" t="s">
        <v>1279</v>
      </c>
      <c r="K16" s="23" t="s">
        <v>39</v>
      </c>
      <c r="N16" s="12" t="str">
        <f t="shared" si="5"/>
        <v>AC</v>
      </c>
      <c r="O16" s="12" t="str">
        <f t="shared" si="6"/>
        <v>A</v>
      </c>
      <c r="P16" s="12" t="str">
        <f t="shared" si="7"/>
        <v>D</v>
      </c>
    </row>
    <row r="17" spans="1:16" x14ac:dyDescent="0.3">
      <c r="A17" s="16" t="str">
        <f t="shared" si="2"/>
        <v>Southwest Terrace</v>
      </c>
      <c r="B17" s="52" t="str">
        <f>VLOOKUP(N17,Keys!$I$3:$J$21,2)</f>
        <v>South Washoe County</v>
      </c>
      <c r="C17" s="52" t="str">
        <f>VLOOKUP(D17,Keys!$Q$3:$S$31,2)</f>
        <v xml:space="preserve">Reno            </v>
      </c>
      <c r="D17" s="57">
        <f>VLOOKUP(N17,Keys!$D$3:$E$118,2)</f>
        <v>89509</v>
      </c>
      <c r="E17" s="12" t="str">
        <f>VLOOKUP(G17,Keys!$A$3:$B$30,2)</f>
        <v>SFR 12,000 - 15,000 Sf Zoning -- Site Values</v>
      </c>
      <c r="F17" s="19" t="str">
        <f t="shared" si="0"/>
        <v>ACE</v>
      </c>
      <c r="G17" s="21" t="str">
        <f t="shared" si="1"/>
        <v>D</v>
      </c>
      <c r="H17" s="26" t="str">
        <f t="shared" si="3"/>
        <v>ftp://wcftp.washoecounty.us/outtoworld/Neighborhood_Atlas/AC.pdf</v>
      </c>
      <c r="I17" s="30" t="str">
        <f t="shared" si="4"/>
        <v>https://www2.washoecounty.us/assessor/cama/search_download.php?command=dnld&amp;list=nbcsearch&amp;nbc=ACED</v>
      </c>
      <c r="J17" s="11" t="s">
        <v>1279</v>
      </c>
      <c r="K17" s="23" t="s">
        <v>42</v>
      </c>
      <c r="N17" s="12" t="str">
        <f t="shared" si="5"/>
        <v>AC</v>
      </c>
      <c r="O17" s="12" t="str">
        <f t="shared" si="6"/>
        <v>A</v>
      </c>
      <c r="P17" s="12" t="str">
        <f t="shared" si="7"/>
        <v>D</v>
      </c>
    </row>
    <row r="18" spans="1:16" x14ac:dyDescent="0.3">
      <c r="A18" s="16" t="str">
        <f t="shared" si="2"/>
        <v>Multi-Family</v>
      </c>
      <c r="B18" s="52" t="str">
        <f>VLOOKUP(N18,Keys!$I$3:$J$21,2)</f>
        <v>South Washoe County</v>
      </c>
      <c r="C18" s="52" t="str">
        <f>VLOOKUP(D18,Keys!$Q$3:$S$31,2)</f>
        <v xml:space="preserve">Reno            </v>
      </c>
      <c r="D18" s="57">
        <f>VLOOKUP(N18,Keys!$D$3:$E$118,2)</f>
        <v>89509</v>
      </c>
      <c r="E18" s="12" t="str">
        <f>VLOOKUP(G18,Keys!$A$3:$B$30,2)</f>
        <v>MF - Low Density -- Site Values / SF / Unit (LUC 13, 30 thru 33)</v>
      </c>
      <c r="F18" s="19" t="str">
        <f t="shared" si="0"/>
        <v>ACH</v>
      </c>
      <c r="G18" s="21" t="str">
        <f t="shared" si="1"/>
        <v>K</v>
      </c>
      <c r="H18" s="26" t="str">
        <f t="shared" si="3"/>
        <v>ftp://wcftp.washoecounty.us/outtoworld/Neighborhood_Atlas/AC.pdf</v>
      </c>
      <c r="I18" s="30" t="str">
        <f t="shared" si="4"/>
        <v>https://www2.washoecounty.us/assessor/cama/search_download.php?command=dnld&amp;list=nbcsearch&amp;nbc=ACHK</v>
      </c>
      <c r="J18" s="11" t="s">
        <v>1279</v>
      </c>
      <c r="K18" s="23" t="s">
        <v>45</v>
      </c>
      <c r="N18" s="12" t="str">
        <f t="shared" si="5"/>
        <v>AC</v>
      </c>
      <c r="O18" s="12" t="str">
        <f t="shared" si="6"/>
        <v>A</v>
      </c>
      <c r="P18" s="12" t="str">
        <f t="shared" si="7"/>
        <v>K</v>
      </c>
    </row>
    <row r="19" spans="1:16" x14ac:dyDescent="0.3">
      <c r="A19" s="16" t="str">
        <f t="shared" si="2"/>
        <v>Eagleridge</v>
      </c>
      <c r="B19" s="52" t="str">
        <f>VLOOKUP(N19,Keys!$I$3:$J$21,2)</f>
        <v>South Washoe County</v>
      </c>
      <c r="C19" s="52" t="str">
        <f>VLOOKUP(D19,Keys!$Q$3:$S$31,2)</f>
        <v xml:space="preserve">Reno            </v>
      </c>
      <c r="D19" s="57">
        <f>VLOOKUP(N19,Keys!$D$3:$E$118,2)</f>
        <v>89509</v>
      </c>
      <c r="E19" s="12" t="str">
        <f>VLOOKUP(G19,Keys!$A$3:$B$30,2)</f>
        <v>SFR 1/2 Acre Zoniing -- Site Values</v>
      </c>
      <c r="F19" s="19" t="str">
        <f t="shared" si="0"/>
        <v>ACL</v>
      </c>
      <c r="G19" s="21" t="str">
        <f t="shared" si="1"/>
        <v>E</v>
      </c>
      <c r="H19" s="26" t="str">
        <f t="shared" si="3"/>
        <v>ftp://wcftp.washoecounty.us/outtoworld/Neighborhood_Atlas/AC.pdf</v>
      </c>
      <c r="I19" s="30" t="str">
        <f t="shared" si="4"/>
        <v>https://www2.washoecounty.us/assessor/cama/search_download.php?command=dnld&amp;list=nbcsearch&amp;nbc=ACLE</v>
      </c>
      <c r="J19" s="11" t="s">
        <v>1279</v>
      </c>
      <c r="K19" s="23" t="s">
        <v>48</v>
      </c>
      <c r="N19" s="12" t="str">
        <f t="shared" si="5"/>
        <v>AC</v>
      </c>
      <c r="O19" s="12" t="str">
        <f t="shared" si="6"/>
        <v>A</v>
      </c>
      <c r="P19" s="12" t="str">
        <f t="shared" si="7"/>
        <v>E</v>
      </c>
    </row>
    <row r="20" spans="1:16" x14ac:dyDescent="0.3">
      <c r="A20" s="16" t="str">
        <f t="shared" si="2"/>
        <v>Spring Meadows</v>
      </c>
      <c r="B20" s="52" t="str">
        <f>VLOOKUP(N20,Keys!$I$3:$J$21,2)</f>
        <v>South Washoe County</v>
      </c>
      <c r="C20" s="52" t="str">
        <f>VLOOKUP(D20,Keys!$Q$3:$S$31,2)</f>
        <v xml:space="preserve">Reno            </v>
      </c>
      <c r="D20" s="57">
        <f>VLOOKUP(N20,Keys!$D$3:$E$118,2)</f>
        <v>89509</v>
      </c>
      <c r="E20" s="12" t="str">
        <f>VLOOKUP(G20,Keys!$A$3:$B$30,2)</f>
        <v>SFR 12,000 - 15,000 Sf Zoning -- Site Values</v>
      </c>
      <c r="F20" s="19" t="str">
        <f t="shared" si="0"/>
        <v>ACO</v>
      </c>
      <c r="G20" s="21" t="str">
        <f t="shared" si="1"/>
        <v>D</v>
      </c>
      <c r="H20" s="26" t="str">
        <f t="shared" si="3"/>
        <v>ftp://wcftp.washoecounty.us/outtoworld/Neighborhood_Atlas/AC.pdf</v>
      </c>
      <c r="I20" s="30" t="str">
        <f t="shared" si="4"/>
        <v>https://www2.washoecounty.us/assessor/cama/search_download.php?command=dnld&amp;list=nbcsearch&amp;nbc=ACOD</v>
      </c>
      <c r="J20" s="11" t="s">
        <v>1279</v>
      </c>
      <c r="K20" s="23" t="s">
        <v>51</v>
      </c>
      <c r="N20" s="12" t="str">
        <f t="shared" si="5"/>
        <v>AC</v>
      </c>
      <c r="O20" s="12" t="str">
        <f t="shared" si="6"/>
        <v>A</v>
      </c>
      <c r="P20" s="12" t="str">
        <f t="shared" si="7"/>
        <v>D</v>
      </c>
    </row>
    <row r="21" spans="1:16" x14ac:dyDescent="0.3">
      <c r="A21" s="16" t="str">
        <f t="shared" si="2"/>
        <v>Spyglass Estates</v>
      </c>
      <c r="B21" s="52" t="str">
        <f>VLOOKUP(N21,Keys!$I$3:$J$21,2)</f>
        <v>South Washoe County</v>
      </c>
      <c r="C21" s="52" t="str">
        <f>VLOOKUP(D21,Keys!$Q$3:$S$31,2)</f>
        <v xml:space="preserve">Reno            </v>
      </c>
      <c r="D21" s="57">
        <f>VLOOKUP(N21,Keys!$D$3:$E$118,2)</f>
        <v>89509</v>
      </c>
      <c r="E21" s="12" t="str">
        <f>VLOOKUP(G21,Keys!$A$3:$B$30,2)</f>
        <v>SFR 1/2 Acre Zoniing -- Site Values</v>
      </c>
      <c r="F21" s="19" t="str">
        <f t="shared" si="0"/>
        <v>ACR</v>
      </c>
      <c r="G21" s="21" t="str">
        <f t="shared" si="1"/>
        <v>E</v>
      </c>
      <c r="H21" s="26" t="str">
        <f t="shared" si="3"/>
        <v>ftp://wcftp.washoecounty.us/outtoworld/Neighborhood_Atlas/AC.pdf</v>
      </c>
      <c r="I21" s="30" t="str">
        <f t="shared" si="4"/>
        <v>https://www2.washoecounty.us/assessor/cama/search_download.php?command=dnld&amp;list=nbcsearch&amp;nbc=ACRE</v>
      </c>
      <c r="J21" s="11" t="s">
        <v>1279</v>
      </c>
      <c r="K21" s="23" t="s">
        <v>54</v>
      </c>
      <c r="N21" s="12" t="str">
        <f t="shared" si="5"/>
        <v>AC</v>
      </c>
      <c r="O21" s="12" t="str">
        <f t="shared" si="6"/>
        <v>A</v>
      </c>
      <c r="P21" s="12" t="str">
        <f t="shared" si="7"/>
        <v>E</v>
      </c>
    </row>
    <row r="22" spans="1:16" x14ac:dyDescent="0.3">
      <c r="A22" s="16" t="str">
        <f t="shared" si="2"/>
        <v>Government</v>
      </c>
      <c r="B22" s="52" t="str">
        <f>VLOOKUP(N22,Keys!$I$3:$J$21,2)</f>
        <v>South Washoe County</v>
      </c>
      <c r="C22" s="52" t="str">
        <f>VLOOKUP(D22,Keys!$Q$3:$S$31,2)</f>
        <v xml:space="preserve">Reno            </v>
      </c>
      <c r="D22" s="57">
        <f>VLOOKUP(N22,Keys!$D$3:$E$118,2)</f>
        <v>89509</v>
      </c>
      <c r="E22" s="12" t="str">
        <f>VLOOKUP(G22,Keys!$A$3:$B$30,2)</f>
        <v>Centrally Assessed</v>
      </c>
      <c r="F22" s="19" t="str">
        <f t="shared" si="0"/>
        <v>ACY</v>
      </c>
      <c r="G22" s="21" t="str">
        <f t="shared" si="1"/>
        <v>Y</v>
      </c>
      <c r="H22" s="26" t="str">
        <f t="shared" si="3"/>
        <v>ftp://wcftp.washoecounty.us/outtoworld/Neighborhood_Atlas/AC.pdf</v>
      </c>
      <c r="I22" s="30" t="str">
        <f t="shared" si="4"/>
        <v>https://www2.washoecounty.us/assessor/cama/search_download.php?command=dnld&amp;list=nbcsearch&amp;nbc=ACYY</v>
      </c>
      <c r="J22" s="11" t="s">
        <v>1279</v>
      </c>
      <c r="K22" s="23" t="s">
        <v>57</v>
      </c>
      <c r="N22" s="12" t="str">
        <f t="shared" si="5"/>
        <v>AC</v>
      </c>
      <c r="O22" s="12" t="str">
        <f t="shared" si="6"/>
        <v>A</v>
      </c>
      <c r="P22" s="12" t="str">
        <f t="shared" si="7"/>
        <v>Y</v>
      </c>
    </row>
    <row r="23" spans="1:16" x14ac:dyDescent="0.3">
      <c r="A23" s="16" t="str">
        <f t="shared" si="2"/>
        <v>Peppermill Casino</v>
      </c>
      <c r="B23" s="52" t="str">
        <f>VLOOKUP(N23,Keys!$I$3:$J$21,2)</f>
        <v>South Washoe County</v>
      </c>
      <c r="C23" s="52" t="str">
        <f>VLOOKUP(D23,Keys!$Q$3:$S$31,2)</f>
        <v xml:space="preserve">Reno            </v>
      </c>
      <c r="D23" s="57">
        <f>VLOOKUP(N23,Keys!$D$3:$E$118,2)</f>
        <v>89509</v>
      </c>
      <c r="E23" s="12" t="str">
        <f>VLOOKUP(G23,Keys!$A$3:$B$30,2)</f>
        <v>Casino -- Square Foot Values</v>
      </c>
      <c r="F23" s="19" t="str">
        <f t="shared" si="0"/>
        <v>ADA</v>
      </c>
      <c r="G23" s="21" t="str">
        <f t="shared" si="1"/>
        <v>S</v>
      </c>
      <c r="H23" s="26" t="str">
        <f t="shared" si="3"/>
        <v>ftp://wcftp.washoecounty.us/outtoworld/Neighborhood_Atlas/AD.pdf</v>
      </c>
      <c r="I23" s="30" t="str">
        <f t="shared" si="4"/>
        <v>https://www2.washoecounty.us/assessor/cama/search_download.php?command=dnld&amp;list=nbcsearch&amp;nbc=ADAS</v>
      </c>
      <c r="J23" s="11" t="s">
        <v>1279</v>
      </c>
      <c r="K23" s="23" t="s">
        <v>60</v>
      </c>
      <c r="N23" s="12" t="str">
        <f t="shared" si="5"/>
        <v>AD</v>
      </c>
      <c r="O23" s="12" t="str">
        <f t="shared" si="6"/>
        <v>A</v>
      </c>
      <c r="P23" s="12" t="str">
        <f t="shared" si="7"/>
        <v>S</v>
      </c>
    </row>
    <row r="24" spans="1:16" x14ac:dyDescent="0.3">
      <c r="A24" s="16" t="str">
        <f t="shared" si="2"/>
        <v>Multi-Family (LUC 13, 30-33)</v>
      </c>
      <c r="B24" s="52" t="str">
        <f>VLOOKUP(N24,Keys!$I$3:$J$21,2)</f>
        <v>South Washoe County</v>
      </c>
      <c r="C24" s="52" t="str">
        <f>VLOOKUP(D24,Keys!$Q$3:$S$31,2)</f>
        <v xml:space="preserve">Reno            </v>
      </c>
      <c r="D24" s="57">
        <f>VLOOKUP(N24,Keys!$D$3:$E$118,2)</f>
        <v>89509</v>
      </c>
      <c r="E24" s="12" t="str">
        <f>VLOOKUP(G24,Keys!$A$3:$B$30,2)</f>
        <v>MF - Low Density -- Site Values / SF / Unit (LUC 13, 30 thru 33)</v>
      </c>
      <c r="F24" s="19" t="str">
        <f t="shared" si="0"/>
        <v>ADD</v>
      </c>
      <c r="G24" s="21" t="str">
        <f t="shared" si="1"/>
        <v>K</v>
      </c>
      <c r="H24" s="26" t="str">
        <f t="shared" si="3"/>
        <v>ftp://wcftp.washoecounty.us/outtoworld/Neighborhood_Atlas/AD.pdf</v>
      </c>
      <c r="I24" s="30" t="str">
        <f t="shared" si="4"/>
        <v>https://www2.washoecounty.us/assessor/cama/search_download.php?command=dnld&amp;list=nbcsearch&amp;nbc=ADDK</v>
      </c>
      <c r="J24" s="11" t="s">
        <v>1279</v>
      </c>
      <c r="K24" s="23" t="s">
        <v>63</v>
      </c>
      <c r="N24" s="12" t="str">
        <f t="shared" si="5"/>
        <v>AD</v>
      </c>
      <c r="O24" s="12" t="str">
        <f t="shared" si="6"/>
        <v>A</v>
      </c>
      <c r="P24" s="12" t="str">
        <f t="shared" si="7"/>
        <v>K</v>
      </c>
    </row>
    <row r="25" spans="1:16" x14ac:dyDescent="0.3">
      <c r="A25" s="16" t="str">
        <f t="shared" si="2"/>
        <v>Franktown Corners</v>
      </c>
      <c r="B25" s="52" t="str">
        <f>VLOOKUP(N25,Keys!$I$3:$J$21,2)</f>
        <v>South Washoe County</v>
      </c>
      <c r="C25" s="52" t="str">
        <f>VLOOKUP(D25,Keys!$Q$3:$S$31,2)</f>
        <v xml:space="preserve">Reno            </v>
      </c>
      <c r="D25" s="57">
        <f>VLOOKUP(N25,Keys!$D$3:$E$118,2)</f>
        <v>89509</v>
      </c>
      <c r="E25" s="12" t="str">
        <f>VLOOKUP(G25,Keys!$A$3:$B$30,2)</f>
        <v>Commercial Condos -- Square Foot Values</v>
      </c>
      <c r="F25" s="19" t="str">
        <f t="shared" si="0"/>
        <v>ADH</v>
      </c>
      <c r="G25" s="21" t="str">
        <f t="shared" si="1"/>
        <v>R</v>
      </c>
      <c r="H25" s="26" t="str">
        <f t="shared" si="3"/>
        <v>ftp://wcftp.washoecounty.us/outtoworld/Neighborhood_Atlas/AD.pdf</v>
      </c>
      <c r="I25" s="30" t="str">
        <f t="shared" si="4"/>
        <v>https://www2.washoecounty.us/assessor/cama/search_download.php?command=dnld&amp;list=nbcsearch&amp;nbc=ADHR</v>
      </c>
      <c r="J25" s="11" t="s">
        <v>1279</v>
      </c>
      <c r="K25" s="23" t="s">
        <v>66</v>
      </c>
      <c r="N25" s="12" t="str">
        <f t="shared" si="5"/>
        <v>AD</v>
      </c>
      <c r="O25" s="12" t="str">
        <f t="shared" si="6"/>
        <v>A</v>
      </c>
      <c r="P25" s="12" t="str">
        <f t="shared" si="7"/>
        <v>R</v>
      </c>
    </row>
    <row r="26" spans="1:16" x14ac:dyDescent="0.3">
      <c r="A26" s="16" t="str">
        <f t="shared" si="2"/>
        <v>Glenmanor</v>
      </c>
      <c r="B26" s="52" t="str">
        <f>VLOOKUP(N26,Keys!$I$3:$J$21,2)</f>
        <v>South Washoe County</v>
      </c>
      <c r="C26" s="52" t="str">
        <f>VLOOKUP(D26,Keys!$Q$3:$S$31,2)</f>
        <v xml:space="preserve">Reno            </v>
      </c>
      <c r="D26" s="57">
        <f>VLOOKUP(N26,Keys!$D$3:$E$118,2)</f>
        <v>89509</v>
      </c>
      <c r="E26" s="12" t="str">
        <f>VLOOKUP(G26,Keys!$A$3:$B$30,2)</f>
        <v>SFR &lt; 6,000 Sf -- Patio Homes -- Site Values</v>
      </c>
      <c r="F26" s="19" t="str">
        <f t="shared" si="0"/>
        <v>ADK</v>
      </c>
      <c r="G26" s="21" t="str">
        <f t="shared" si="1"/>
        <v>B</v>
      </c>
      <c r="H26" s="26" t="str">
        <f t="shared" si="3"/>
        <v>ftp://wcftp.washoecounty.us/outtoworld/Neighborhood_Atlas/AD.pdf</v>
      </c>
      <c r="I26" s="30" t="str">
        <f t="shared" si="4"/>
        <v>https://www2.washoecounty.us/assessor/cama/search_download.php?command=dnld&amp;list=nbcsearch&amp;nbc=ADKB</v>
      </c>
      <c r="J26" s="11" t="s">
        <v>1279</v>
      </c>
      <c r="K26" s="23" t="s">
        <v>69</v>
      </c>
      <c r="N26" s="12" t="str">
        <f t="shared" si="5"/>
        <v>AD</v>
      </c>
      <c r="O26" s="12" t="str">
        <f t="shared" si="6"/>
        <v>A</v>
      </c>
      <c r="P26" s="12" t="str">
        <f t="shared" si="7"/>
        <v>B</v>
      </c>
    </row>
    <row r="27" spans="1:16" x14ac:dyDescent="0.3">
      <c r="A27" s="16" t="str">
        <f t="shared" si="2"/>
        <v>Virginia Lakeshore Townhouses</v>
      </c>
      <c r="B27" s="52" t="str">
        <f>VLOOKUP(N27,Keys!$I$3:$J$21,2)</f>
        <v>South Washoe County</v>
      </c>
      <c r="C27" s="52" t="str">
        <f>VLOOKUP(D27,Keys!$Q$3:$S$31,2)</f>
        <v xml:space="preserve">Reno            </v>
      </c>
      <c r="D27" s="57">
        <f>VLOOKUP(N27,Keys!$D$3:$E$118,2)</f>
        <v>89509</v>
      </c>
      <c r="E27" s="12" t="str">
        <f>VLOOKUP(G27,Keys!$A$3:$B$30,2)</f>
        <v>Condos / Townhouse - Site Values</v>
      </c>
      <c r="F27" s="19" t="str">
        <f t="shared" si="0"/>
        <v>ADN</v>
      </c>
      <c r="G27" s="21" t="str">
        <f t="shared" si="1"/>
        <v>A</v>
      </c>
      <c r="H27" s="26" t="str">
        <f t="shared" si="3"/>
        <v>ftp://wcftp.washoecounty.us/outtoworld/Neighborhood_Atlas/AD.pdf</v>
      </c>
      <c r="I27" s="30" t="str">
        <f t="shared" si="4"/>
        <v>https://www2.washoecounty.us/assessor/cama/search_download.php?command=dnld&amp;list=nbcsearch&amp;nbc=ADNA</v>
      </c>
      <c r="J27" s="11" t="s">
        <v>1279</v>
      </c>
      <c r="K27" s="23" t="s">
        <v>72</v>
      </c>
      <c r="N27" s="12" t="str">
        <f t="shared" si="5"/>
        <v>AD</v>
      </c>
      <c r="O27" s="12" t="str">
        <f t="shared" si="6"/>
        <v>A</v>
      </c>
      <c r="P27" s="12" t="str">
        <f t="shared" si="7"/>
        <v>A</v>
      </c>
    </row>
    <row r="28" spans="1:16" x14ac:dyDescent="0.3">
      <c r="A28" s="16" t="str">
        <f t="shared" si="2"/>
        <v>Plumas South Condos</v>
      </c>
      <c r="B28" s="52" t="str">
        <f>VLOOKUP(N28,Keys!$I$3:$J$21,2)</f>
        <v>South Washoe County</v>
      </c>
      <c r="C28" s="52" t="str">
        <f>VLOOKUP(D28,Keys!$Q$3:$S$31,2)</f>
        <v xml:space="preserve">Reno            </v>
      </c>
      <c r="D28" s="57">
        <f>VLOOKUP(N28,Keys!$D$3:$E$118,2)</f>
        <v>89509</v>
      </c>
      <c r="E28" s="12" t="str">
        <f>VLOOKUP(G28,Keys!$A$3:$B$30,2)</f>
        <v>Condos / Townhouse - Site Values</v>
      </c>
      <c r="F28" s="19" t="str">
        <f t="shared" si="0"/>
        <v>ADQ</v>
      </c>
      <c r="G28" s="21" t="str">
        <f t="shared" si="1"/>
        <v>A</v>
      </c>
      <c r="H28" s="26" t="str">
        <f t="shared" si="3"/>
        <v>ftp://wcftp.washoecounty.us/outtoworld/Neighborhood_Atlas/AD.pdf</v>
      </c>
      <c r="I28" s="30" t="str">
        <f t="shared" si="4"/>
        <v>https://www2.washoecounty.us/assessor/cama/search_download.php?command=dnld&amp;list=nbcsearch&amp;nbc=ADQA</v>
      </c>
      <c r="J28" s="11" t="s">
        <v>1279</v>
      </c>
      <c r="K28" s="23" t="s">
        <v>75</v>
      </c>
      <c r="N28" s="12" t="str">
        <f t="shared" si="5"/>
        <v>AD</v>
      </c>
      <c r="O28" s="12" t="str">
        <f t="shared" si="6"/>
        <v>A</v>
      </c>
      <c r="P28" s="12" t="str">
        <f t="shared" si="7"/>
        <v>A</v>
      </c>
    </row>
    <row r="29" spans="1:16" x14ac:dyDescent="0.3">
      <c r="A29" s="16" t="str">
        <f>SUBSTITUTE(K29,LEFT(K29,4)&amp;" - ","")</f>
        <v>1 Ac. SFRs</v>
      </c>
      <c r="B29" s="52" t="str">
        <f>VLOOKUP(N29,Keys!$I$3:$J$21,2)</f>
        <v>South Washoe County</v>
      </c>
      <c r="C29" s="52" t="str">
        <f>VLOOKUP(D29,Keys!$Q$3:$S$31,2)</f>
        <v xml:space="preserve">Reno            </v>
      </c>
      <c r="D29" s="57">
        <f>VLOOKUP(N29,Keys!$D$3:$E$118,2)</f>
        <v>89509</v>
      </c>
      <c r="E29" s="12" t="str">
        <f>VLOOKUP(G29,Keys!$A$3:$B$30,2)</f>
        <v>SFR 1 Acre Zoning -- Site Values</v>
      </c>
      <c r="F29" s="19" t="str">
        <f t="shared" si="0"/>
        <v>ADT</v>
      </c>
      <c r="G29" s="21" t="str">
        <f t="shared" si="1"/>
        <v>F</v>
      </c>
      <c r="H29" s="26" t="str">
        <f t="shared" si="3"/>
        <v>ftp://wcftp.washoecounty.us/outtoworld/Neighborhood_Atlas/AD.pdf</v>
      </c>
      <c r="I29" s="30" t="str">
        <f t="shared" si="4"/>
        <v>https://www2.washoecounty.us/assessor/cama/search_download.php?command=dnld&amp;list=nbcsearch&amp;nbc=ADTF</v>
      </c>
      <c r="J29" s="11" t="s">
        <v>1279</v>
      </c>
      <c r="K29" s="23" t="s">
        <v>78</v>
      </c>
      <c r="N29" s="12" t="str">
        <f t="shared" si="5"/>
        <v>AD</v>
      </c>
      <c r="O29" s="12" t="str">
        <f t="shared" si="6"/>
        <v>A</v>
      </c>
      <c r="P29" s="12" t="str">
        <f t="shared" si="7"/>
        <v>F</v>
      </c>
    </row>
    <row r="30" spans="1:16" x14ac:dyDescent="0.3">
      <c r="A30" s="16" t="str">
        <f t="shared" si="2"/>
        <v>Centurion Plaza Office Condos</v>
      </c>
      <c r="B30" s="52" t="str">
        <f>VLOOKUP(N30,Keys!$I$3:$J$21,2)</f>
        <v>South Washoe County</v>
      </c>
      <c r="C30" s="52" t="str">
        <f>VLOOKUP(D30,Keys!$Q$3:$S$31,2)</f>
        <v xml:space="preserve">Reno            </v>
      </c>
      <c r="D30" s="57">
        <f>VLOOKUP(N30,Keys!$D$3:$E$118,2)</f>
        <v>89509</v>
      </c>
      <c r="E30" s="12" t="str">
        <f>VLOOKUP(G30,Keys!$A$3:$B$30,2)</f>
        <v>Office Condos -- Square Foot / Site Values</v>
      </c>
      <c r="F30" s="19" t="str">
        <f t="shared" si="0"/>
        <v>ADV</v>
      </c>
      <c r="G30" s="21" t="str">
        <f t="shared" si="1"/>
        <v>P</v>
      </c>
      <c r="H30" s="26" t="str">
        <f t="shared" si="3"/>
        <v>ftp://wcftp.washoecounty.us/outtoworld/Neighborhood_Atlas/AD.pdf</v>
      </c>
      <c r="I30" s="30" t="str">
        <f t="shared" si="4"/>
        <v>https://www2.washoecounty.us/assessor/cama/search_download.php?command=dnld&amp;list=nbcsearch&amp;nbc=ADVP</v>
      </c>
      <c r="J30" s="11" t="s">
        <v>1279</v>
      </c>
      <c r="K30" s="23" t="s">
        <v>81</v>
      </c>
      <c r="N30" s="12" t="str">
        <f t="shared" si="5"/>
        <v>AD</v>
      </c>
      <c r="O30" s="12" t="str">
        <f t="shared" si="6"/>
        <v>A</v>
      </c>
      <c r="P30" s="12" t="str">
        <f t="shared" si="7"/>
        <v>P</v>
      </c>
    </row>
    <row r="31" spans="1:16" x14ac:dyDescent="0.3">
      <c r="A31" s="16" t="str">
        <f t="shared" si="2"/>
        <v>Government</v>
      </c>
      <c r="B31" s="52" t="str">
        <f>VLOOKUP(N31,Keys!$I$3:$J$21,2)</f>
        <v>South Washoe County</v>
      </c>
      <c r="C31" s="52" t="str">
        <f>VLOOKUP(D31,Keys!$Q$3:$S$31,2)</f>
        <v xml:space="preserve">Reno            </v>
      </c>
      <c r="D31" s="57">
        <f>VLOOKUP(N31,Keys!$D$3:$E$118,2)</f>
        <v>89509</v>
      </c>
      <c r="E31" s="12" t="str">
        <f>VLOOKUP(G31,Keys!$A$3:$B$30,2)</f>
        <v>Centrally Assessed</v>
      </c>
      <c r="F31" s="19" t="str">
        <f t="shared" si="0"/>
        <v>ADY</v>
      </c>
      <c r="G31" s="21" t="str">
        <f t="shared" si="1"/>
        <v>Y</v>
      </c>
      <c r="H31" s="26" t="str">
        <f t="shared" si="3"/>
        <v>ftp://wcftp.washoecounty.us/outtoworld/Neighborhood_Atlas/AD.pdf</v>
      </c>
      <c r="I31" s="30" t="str">
        <f t="shared" si="4"/>
        <v>https://www2.washoecounty.us/assessor/cama/search_download.php?command=dnld&amp;list=nbcsearch&amp;nbc=ADYY</v>
      </c>
      <c r="J31" s="11" t="s">
        <v>1279</v>
      </c>
      <c r="K31" s="23" t="s">
        <v>84</v>
      </c>
      <c r="N31" s="12" t="str">
        <f t="shared" si="5"/>
        <v>AD</v>
      </c>
      <c r="O31" s="12" t="str">
        <f t="shared" si="6"/>
        <v>A</v>
      </c>
      <c r="P31" s="12" t="str">
        <f t="shared" si="7"/>
        <v>Y</v>
      </c>
    </row>
    <row r="32" spans="1:16" x14ac:dyDescent="0.3">
      <c r="A32" s="16" t="str">
        <f t="shared" si="2"/>
        <v>Watts Landing Condos</v>
      </c>
      <c r="B32" s="52" t="str">
        <f>VLOOKUP(N32,Keys!$I$3:$J$21,2)</f>
        <v>South Washoe County</v>
      </c>
      <c r="C32" s="52" t="str">
        <f>VLOOKUP(D32,Keys!$Q$3:$S$31,2)</f>
        <v xml:space="preserve">Reno            </v>
      </c>
      <c r="D32" s="57">
        <f>VLOOKUP(N32,Keys!$D$3:$E$118,2)</f>
        <v>89509</v>
      </c>
      <c r="E32" s="12" t="str">
        <f>VLOOKUP(G32,Keys!$A$3:$B$30,2)</f>
        <v>Condos / Townhouse - Site Values</v>
      </c>
      <c r="F32" s="19" t="str">
        <f t="shared" si="0"/>
        <v>AEE</v>
      </c>
      <c r="G32" s="21" t="str">
        <f t="shared" si="1"/>
        <v>A</v>
      </c>
      <c r="H32" s="26" t="str">
        <f t="shared" si="3"/>
        <v>ftp://wcftp.washoecounty.us/outtoworld/Neighborhood_Atlas/AE.pdf</v>
      </c>
      <c r="I32" s="30" t="str">
        <f t="shared" si="4"/>
        <v>https://www2.washoecounty.us/assessor/cama/search_download.php?command=dnld&amp;list=nbcsearch&amp;nbc=AEEA</v>
      </c>
      <c r="J32" s="11" t="s">
        <v>1279</v>
      </c>
      <c r="K32" s="23" t="s">
        <v>87</v>
      </c>
      <c r="N32" s="12" t="str">
        <f t="shared" si="5"/>
        <v>AE</v>
      </c>
      <c r="O32" s="12" t="str">
        <f t="shared" si="6"/>
        <v>A</v>
      </c>
      <c r="P32" s="12" t="str">
        <f t="shared" si="7"/>
        <v>A</v>
      </c>
    </row>
    <row r="33" spans="1:16" x14ac:dyDescent="0.3">
      <c r="A33" s="16" t="str">
        <f t="shared" si="2"/>
        <v>SFRs</v>
      </c>
      <c r="B33" s="52" t="str">
        <f>VLOOKUP(N33,Keys!$I$3:$J$21,2)</f>
        <v>South Washoe County</v>
      </c>
      <c r="C33" s="52" t="str">
        <f>VLOOKUP(D33,Keys!$Q$3:$S$31,2)</f>
        <v xml:space="preserve">Reno            </v>
      </c>
      <c r="D33" s="57">
        <f>VLOOKUP(N33,Keys!$D$3:$E$118,2)</f>
        <v>89509</v>
      </c>
      <c r="E33" s="12" t="str">
        <f>VLOOKUP(G33,Keys!$A$3:$B$30,2)</f>
        <v>SFR 6,000 - 9,000 Sf Zoning -- Site Values</v>
      </c>
      <c r="F33" s="19" t="str">
        <f t="shared" si="0"/>
        <v>AEJ</v>
      </c>
      <c r="G33" s="21" t="str">
        <f t="shared" si="1"/>
        <v>C</v>
      </c>
      <c r="H33" s="26" t="str">
        <f t="shared" si="3"/>
        <v>ftp://wcftp.washoecounty.us/outtoworld/Neighborhood_Atlas/AE.pdf</v>
      </c>
      <c r="I33" s="30" t="str">
        <f t="shared" si="4"/>
        <v>https://www2.washoecounty.us/assessor/cama/search_download.php?command=dnld&amp;list=nbcsearch&amp;nbc=AEJC</v>
      </c>
      <c r="J33" s="11" t="s">
        <v>1279</v>
      </c>
      <c r="K33" s="23" t="s">
        <v>90</v>
      </c>
      <c r="N33" s="12" t="str">
        <f t="shared" si="5"/>
        <v>AE</v>
      </c>
      <c r="O33" s="12" t="str">
        <f t="shared" si="6"/>
        <v>A</v>
      </c>
      <c r="P33" s="12" t="str">
        <f t="shared" si="7"/>
        <v>C</v>
      </c>
    </row>
    <row r="34" spans="1:16" x14ac:dyDescent="0.3">
      <c r="A34" s="16" t="str">
        <f t="shared" si="2"/>
        <v>Promenade Condos</v>
      </c>
      <c r="B34" s="52" t="str">
        <f>VLOOKUP(N34,Keys!$I$3:$J$21,2)</f>
        <v>South Washoe County</v>
      </c>
      <c r="C34" s="52" t="str">
        <f>VLOOKUP(D34,Keys!$Q$3:$S$31,2)</f>
        <v xml:space="preserve">Reno            </v>
      </c>
      <c r="D34" s="57">
        <f>VLOOKUP(N34,Keys!$D$3:$E$118,2)</f>
        <v>89509</v>
      </c>
      <c r="E34" s="12" t="str">
        <f>VLOOKUP(G34,Keys!$A$3:$B$30,2)</f>
        <v>Condos / Townhouse - Site Values</v>
      </c>
      <c r="F34" s="19" t="str">
        <f t="shared" si="0"/>
        <v>AFB</v>
      </c>
      <c r="G34" s="21" t="str">
        <f t="shared" si="1"/>
        <v>A</v>
      </c>
      <c r="H34" s="26" t="str">
        <f t="shared" si="3"/>
        <v>ftp://wcftp.washoecounty.us/outtoworld/Neighborhood_Atlas/AF.pdf</v>
      </c>
      <c r="I34" s="30" t="str">
        <f t="shared" si="4"/>
        <v>https://www2.washoecounty.us/assessor/cama/search_download.php?command=dnld&amp;list=nbcsearch&amp;nbc=AFBA</v>
      </c>
      <c r="J34" s="11" t="s">
        <v>1279</v>
      </c>
      <c r="K34" s="23" t="s">
        <v>93</v>
      </c>
      <c r="N34" s="12" t="str">
        <f t="shared" si="5"/>
        <v>AF</v>
      </c>
      <c r="O34" s="12" t="str">
        <f t="shared" si="6"/>
        <v>A</v>
      </c>
      <c r="P34" s="12" t="str">
        <f t="shared" si="7"/>
        <v>A</v>
      </c>
    </row>
    <row r="35" spans="1:16" x14ac:dyDescent="0.3">
      <c r="A35" s="16" t="str">
        <f t="shared" si="2"/>
        <v>Mayberry Townhouses</v>
      </c>
      <c r="B35" s="52" t="str">
        <f>VLOOKUP(N35,Keys!$I$3:$J$21,2)</f>
        <v>South Washoe County</v>
      </c>
      <c r="C35" s="52" t="str">
        <f>VLOOKUP(D35,Keys!$Q$3:$S$31,2)</f>
        <v xml:space="preserve">Reno            </v>
      </c>
      <c r="D35" s="57">
        <f>VLOOKUP(N35,Keys!$D$3:$E$118,2)</f>
        <v>89509</v>
      </c>
      <c r="E35" s="12" t="str">
        <f>VLOOKUP(G35,Keys!$A$3:$B$30,2)</f>
        <v>Condos / Townhouse - Site Values</v>
      </c>
      <c r="F35" s="19" t="str">
        <f t="shared" si="0"/>
        <v>AFD</v>
      </c>
      <c r="G35" s="21" t="str">
        <f t="shared" si="1"/>
        <v>A</v>
      </c>
      <c r="H35" s="26" t="str">
        <f t="shared" si="3"/>
        <v>ftp://wcftp.washoecounty.us/outtoworld/Neighborhood_Atlas/AF.pdf</v>
      </c>
      <c r="I35" s="30" t="str">
        <f t="shared" si="4"/>
        <v>https://www2.washoecounty.us/assessor/cama/search_download.php?command=dnld&amp;list=nbcsearch&amp;nbc=AFDA</v>
      </c>
      <c r="J35" s="11" t="s">
        <v>1279</v>
      </c>
      <c r="K35" s="23" t="s">
        <v>96</v>
      </c>
      <c r="N35" s="12" t="str">
        <f t="shared" si="5"/>
        <v>AF</v>
      </c>
      <c r="O35" s="12" t="str">
        <f t="shared" si="6"/>
        <v>A</v>
      </c>
      <c r="P35" s="12" t="str">
        <f t="shared" si="7"/>
        <v>A</v>
      </c>
    </row>
    <row r="36" spans="1:16" x14ac:dyDescent="0.3">
      <c r="A36" s="16" t="str">
        <f t="shared" si="2"/>
        <v>Alum Creek Patio Homes</v>
      </c>
      <c r="B36" s="52" t="str">
        <f>VLOOKUP(N36,Keys!$I$3:$J$21,2)</f>
        <v>South Washoe County</v>
      </c>
      <c r="C36" s="52" t="str">
        <f>VLOOKUP(D36,Keys!$Q$3:$S$31,2)</f>
        <v xml:space="preserve">Reno            </v>
      </c>
      <c r="D36" s="57">
        <f>VLOOKUP(N36,Keys!$D$3:$E$118,2)</f>
        <v>89509</v>
      </c>
      <c r="E36" s="12" t="str">
        <f>VLOOKUP(G36,Keys!$A$3:$B$30,2)</f>
        <v>SFR &lt; 6,000 Sf -- Patio Homes -- Site Values</v>
      </c>
      <c r="F36" s="19" t="str">
        <f t="shared" si="0"/>
        <v>AFG</v>
      </c>
      <c r="G36" s="21" t="str">
        <f t="shared" si="1"/>
        <v>B</v>
      </c>
      <c r="H36" s="26" t="str">
        <f t="shared" si="3"/>
        <v>ftp://wcftp.washoecounty.us/outtoworld/Neighborhood_Atlas/AF.pdf</v>
      </c>
      <c r="I36" s="30" t="str">
        <f t="shared" si="4"/>
        <v>https://www2.washoecounty.us/assessor/cama/search_download.php?command=dnld&amp;list=nbcsearch&amp;nbc=AFGB</v>
      </c>
      <c r="J36" s="11" t="s">
        <v>1279</v>
      </c>
      <c r="K36" s="23" t="s">
        <v>99</v>
      </c>
      <c r="N36" s="12" t="str">
        <f t="shared" si="5"/>
        <v>AF</v>
      </c>
      <c r="O36" s="12" t="str">
        <f t="shared" si="6"/>
        <v>A</v>
      </c>
      <c r="P36" s="12" t="str">
        <f t="shared" si="7"/>
        <v>B</v>
      </c>
    </row>
    <row r="37" spans="1:16" x14ac:dyDescent="0.3">
      <c r="A37" s="16" t="str">
        <f t="shared" si="2"/>
        <v>Stonebrook Estates Condos</v>
      </c>
      <c r="B37" s="52" t="str">
        <f>VLOOKUP(N37,Keys!$I$3:$J$21,2)</f>
        <v>South Washoe County</v>
      </c>
      <c r="C37" s="52" t="str">
        <f>VLOOKUP(D37,Keys!$Q$3:$S$31,2)</f>
        <v xml:space="preserve">Reno            </v>
      </c>
      <c r="D37" s="57">
        <f>VLOOKUP(N37,Keys!$D$3:$E$118,2)</f>
        <v>89509</v>
      </c>
      <c r="E37" s="12" t="str">
        <f>VLOOKUP(G37,Keys!$A$3:$B$30,2)</f>
        <v>Condos / Townhouse - Site Values</v>
      </c>
      <c r="F37" s="19" t="str">
        <f t="shared" si="0"/>
        <v>AFJ</v>
      </c>
      <c r="G37" s="21" t="str">
        <f t="shared" si="1"/>
        <v>A</v>
      </c>
      <c r="H37" s="26" t="str">
        <f t="shared" si="3"/>
        <v>ftp://wcftp.washoecounty.us/outtoworld/Neighborhood_Atlas/AF.pdf</v>
      </c>
      <c r="I37" s="30" t="str">
        <f t="shared" si="4"/>
        <v>https://www2.washoecounty.us/assessor/cama/search_download.php?command=dnld&amp;list=nbcsearch&amp;nbc=AFJA</v>
      </c>
      <c r="J37" s="11" t="s">
        <v>1279</v>
      </c>
      <c r="K37" s="23" t="s">
        <v>102</v>
      </c>
      <c r="N37" s="12" t="str">
        <f t="shared" si="5"/>
        <v>AF</v>
      </c>
      <c r="O37" s="12" t="str">
        <f t="shared" si="6"/>
        <v>A</v>
      </c>
      <c r="P37" s="12" t="str">
        <f t="shared" si="7"/>
        <v>A</v>
      </c>
    </row>
    <row r="38" spans="1:16" x14ac:dyDescent="0.3">
      <c r="A38" s="16" t="str">
        <f t="shared" si="2"/>
        <v>Mayberry Place</v>
      </c>
      <c r="B38" s="52" t="str">
        <f>VLOOKUP(N38,Keys!$I$3:$J$21,2)</f>
        <v>South Washoe County</v>
      </c>
      <c r="C38" s="52" t="str">
        <f>VLOOKUP(D38,Keys!$Q$3:$S$31,2)</f>
        <v xml:space="preserve">Reno            </v>
      </c>
      <c r="D38" s="57">
        <f>VLOOKUP(N38,Keys!$D$3:$E$118,2)</f>
        <v>89509</v>
      </c>
      <c r="E38" s="12" t="str">
        <f>VLOOKUP(G38,Keys!$A$3:$B$30,2)</f>
        <v>SFR 6,000 - 9,000 Sf Zoning -- Site Values</v>
      </c>
      <c r="F38" s="19" t="str">
        <f t="shared" si="0"/>
        <v>AFM</v>
      </c>
      <c r="G38" s="21" t="str">
        <f t="shared" si="1"/>
        <v>C</v>
      </c>
      <c r="H38" s="26" t="str">
        <f t="shared" si="3"/>
        <v>ftp://wcftp.washoecounty.us/outtoworld/Neighborhood_Atlas/AF.pdf</v>
      </c>
      <c r="I38" s="30" t="str">
        <f t="shared" si="4"/>
        <v>https://www2.washoecounty.us/assessor/cama/search_download.php?command=dnld&amp;list=nbcsearch&amp;nbc=AFMC</v>
      </c>
      <c r="J38" s="11" t="s">
        <v>1279</v>
      </c>
      <c r="K38" s="23" t="s">
        <v>105</v>
      </c>
      <c r="N38" s="12" t="str">
        <f t="shared" si="5"/>
        <v>AF</v>
      </c>
      <c r="O38" s="12" t="str">
        <f t="shared" si="6"/>
        <v>A</v>
      </c>
      <c r="P38" s="12" t="str">
        <f t="shared" si="7"/>
        <v>C</v>
      </c>
    </row>
    <row r="39" spans="1:16" x14ac:dyDescent="0.3">
      <c r="A39" s="16" t="str">
        <f t="shared" si="2"/>
        <v>Hardesty Homes</v>
      </c>
      <c r="B39" s="52" t="str">
        <f>VLOOKUP(N39,Keys!$I$3:$J$21,2)</f>
        <v>South Washoe County</v>
      </c>
      <c r="C39" s="52" t="str">
        <f>VLOOKUP(D39,Keys!$Q$3:$S$31,2)</f>
        <v xml:space="preserve">Reno            </v>
      </c>
      <c r="D39" s="57">
        <f>VLOOKUP(N39,Keys!$D$3:$E$118,2)</f>
        <v>89509</v>
      </c>
      <c r="E39" s="12" t="str">
        <f>VLOOKUP(G39,Keys!$A$3:$B$30,2)</f>
        <v>SFR 6,000 - 9,000 Sf Zoning -- Site Values</v>
      </c>
      <c r="F39" s="19" t="str">
        <f t="shared" si="0"/>
        <v>AFP</v>
      </c>
      <c r="G39" s="21" t="str">
        <f t="shared" si="1"/>
        <v>C</v>
      </c>
      <c r="H39" s="26" t="str">
        <f t="shared" si="3"/>
        <v>ftp://wcftp.washoecounty.us/outtoworld/Neighborhood_Atlas/AF.pdf</v>
      </c>
      <c r="I39" s="30" t="str">
        <f t="shared" si="4"/>
        <v>https://www2.washoecounty.us/assessor/cama/search_download.php?command=dnld&amp;list=nbcsearch&amp;nbc=AFPC</v>
      </c>
      <c r="J39" s="11" t="s">
        <v>1279</v>
      </c>
      <c r="K39" s="23" t="s">
        <v>108</v>
      </c>
      <c r="N39" s="12" t="str">
        <f t="shared" si="5"/>
        <v>AF</v>
      </c>
      <c r="O39" s="12" t="str">
        <f t="shared" si="6"/>
        <v>A</v>
      </c>
      <c r="P39" s="12" t="str">
        <f t="shared" si="7"/>
        <v>C</v>
      </c>
    </row>
    <row r="40" spans="1:16" x14ac:dyDescent="0.3">
      <c r="A40" s="16" t="str">
        <f t="shared" si="2"/>
        <v>Wingfield Park Condos</v>
      </c>
      <c r="B40" s="52" t="str">
        <f>VLOOKUP(N40,Keys!$I$3:$J$21,2)</f>
        <v>South Washoe County</v>
      </c>
      <c r="C40" s="52" t="str">
        <f>VLOOKUP(D40,Keys!$Q$3:$S$31,2)</f>
        <v xml:space="preserve">Reno            </v>
      </c>
      <c r="D40" s="57">
        <f>VLOOKUP(N40,Keys!$D$3:$E$118,2)</f>
        <v>89509</v>
      </c>
      <c r="E40" s="12" t="str">
        <f>VLOOKUP(G40,Keys!$A$3:$B$30,2)</f>
        <v>Condos / Townhouse - Site Values</v>
      </c>
      <c r="F40" s="19" t="str">
        <f t="shared" si="0"/>
        <v>AFT</v>
      </c>
      <c r="G40" s="21" t="str">
        <f t="shared" si="1"/>
        <v>A</v>
      </c>
      <c r="H40" s="26" t="str">
        <f t="shared" si="3"/>
        <v>ftp://wcftp.washoecounty.us/outtoworld/Neighborhood_Atlas/AF.pdf</v>
      </c>
      <c r="I40" s="30" t="str">
        <f t="shared" si="4"/>
        <v>https://www2.washoecounty.us/assessor/cama/search_download.php?command=dnld&amp;list=nbcsearch&amp;nbc=AFTA</v>
      </c>
      <c r="J40" s="11" t="s">
        <v>1279</v>
      </c>
      <c r="K40" s="23" t="s">
        <v>111</v>
      </c>
      <c r="N40" s="12" t="str">
        <f t="shared" si="5"/>
        <v>AF</v>
      </c>
      <c r="O40" s="12" t="str">
        <f t="shared" si="6"/>
        <v>A</v>
      </c>
      <c r="P40" s="12" t="str">
        <f t="shared" si="7"/>
        <v>A</v>
      </c>
    </row>
    <row r="41" spans="1:16" x14ac:dyDescent="0.3">
      <c r="A41" s="16" t="str">
        <f t="shared" si="2"/>
        <v>Common Area/Token Value</v>
      </c>
      <c r="B41" s="52" t="str">
        <f>VLOOKUP(N41,Keys!$I$3:$J$21,2)</f>
        <v>South Washoe County</v>
      </c>
      <c r="C41" s="52" t="str">
        <f>VLOOKUP(D41,Keys!$Q$3:$S$31,2)</f>
        <v xml:space="preserve">Reno            </v>
      </c>
      <c r="D41" s="57">
        <f>VLOOKUP(N41,Keys!$D$3:$E$118,2)</f>
        <v>89509</v>
      </c>
      <c r="E41" s="12" t="str">
        <f>VLOOKUP(G41,Keys!$A$3:$B$30,2)</f>
        <v>Token Values -- Common Area / Splinters / Unbuildable</v>
      </c>
      <c r="F41" s="19" t="str">
        <f t="shared" si="0"/>
        <v>AFV</v>
      </c>
      <c r="G41" s="21" t="str">
        <f t="shared" si="1"/>
        <v>V</v>
      </c>
      <c r="H41" s="26" t="str">
        <f t="shared" si="3"/>
        <v>ftp://wcftp.washoecounty.us/outtoworld/Neighborhood_Atlas/AF.pdf</v>
      </c>
      <c r="I41" s="30" t="str">
        <f t="shared" si="4"/>
        <v>https://www2.washoecounty.us/assessor/cama/search_download.php?command=dnld&amp;list=nbcsearch&amp;nbc=AFVV</v>
      </c>
      <c r="J41" s="11" t="s">
        <v>1279</v>
      </c>
      <c r="K41" s="23" t="s">
        <v>114</v>
      </c>
      <c r="N41" s="12" t="str">
        <f t="shared" si="5"/>
        <v>AF</v>
      </c>
      <c r="O41" s="12" t="str">
        <f t="shared" si="6"/>
        <v>A</v>
      </c>
      <c r="P41" s="12" t="str">
        <f t="shared" si="7"/>
        <v>V</v>
      </c>
    </row>
    <row r="42" spans="1:16" x14ac:dyDescent="0.3">
      <c r="A42" s="16" t="str">
        <f t="shared" si="2"/>
        <v>Government</v>
      </c>
      <c r="B42" s="52" t="str">
        <f>VLOOKUP(N42,Keys!$I$3:$J$21,2)</f>
        <v>South Washoe County</v>
      </c>
      <c r="C42" s="52" t="str">
        <f>VLOOKUP(D42,Keys!$Q$3:$S$31,2)</f>
        <v xml:space="preserve">Reno            </v>
      </c>
      <c r="D42" s="57">
        <f>VLOOKUP(N42,Keys!$D$3:$E$118,2)</f>
        <v>89509</v>
      </c>
      <c r="E42" s="12" t="str">
        <f>VLOOKUP(G42,Keys!$A$3:$B$30,2)</f>
        <v>Centrally Assessed</v>
      </c>
      <c r="F42" s="19" t="str">
        <f t="shared" si="0"/>
        <v>AFY</v>
      </c>
      <c r="G42" s="21" t="str">
        <f t="shared" si="1"/>
        <v>Y</v>
      </c>
      <c r="H42" s="26" t="str">
        <f t="shared" si="3"/>
        <v>ftp://wcftp.washoecounty.us/outtoworld/Neighborhood_Atlas/AF.pdf</v>
      </c>
      <c r="I42" s="30" t="str">
        <f t="shared" si="4"/>
        <v>https://www2.washoecounty.us/assessor/cama/search_download.php?command=dnld&amp;list=nbcsearch&amp;nbc=AFYY</v>
      </c>
      <c r="J42" s="11" t="s">
        <v>1279</v>
      </c>
      <c r="K42" s="23" t="s">
        <v>117</v>
      </c>
      <c r="N42" s="12" t="str">
        <f t="shared" si="5"/>
        <v>AF</v>
      </c>
      <c r="O42" s="12" t="str">
        <f t="shared" si="6"/>
        <v>A</v>
      </c>
      <c r="P42" s="12" t="str">
        <f t="shared" si="7"/>
        <v>Y</v>
      </c>
    </row>
    <row r="43" spans="1:16" x14ac:dyDescent="0.3">
      <c r="A43" s="16" t="str">
        <f t="shared" si="2"/>
        <v>4th St. Multi-Family</v>
      </c>
      <c r="B43" s="52" t="str">
        <f>VLOOKUP(N43,Keys!$I$3:$J$21,2)</f>
        <v>South Washoe County</v>
      </c>
      <c r="C43" s="52" t="str">
        <f>VLOOKUP(D43,Keys!$Q$3:$S$31,2)</f>
        <v xml:space="preserve">Reno            </v>
      </c>
      <c r="D43" s="57" t="str">
        <f>VLOOKUP(N43,Keys!$D$3:$E$118,2)</f>
        <v>89523, 89503</v>
      </c>
      <c r="E43" s="12" t="str">
        <f>VLOOKUP(G43,Keys!$A$3:$B$30,2)</f>
        <v>MF - Low Density -- Site Values / SF / Unit (LUC 13, 30 thru 33)</v>
      </c>
      <c r="F43" s="19" t="str">
        <f t="shared" si="0"/>
        <v>AGE</v>
      </c>
      <c r="G43" s="21" t="str">
        <f t="shared" si="1"/>
        <v>K</v>
      </c>
      <c r="H43" s="26" t="str">
        <f t="shared" si="3"/>
        <v>ftp://wcftp.washoecounty.us/outtoworld/Neighborhood_Atlas/AG.pdf</v>
      </c>
      <c r="I43" s="30" t="str">
        <f t="shared" si="4"/>
        <v>https://www2.washoecounty.us/assessor/cama/search_download.php?command=dnld&amp;list=nbcsearch&amp;nbc=AGEK</v>
      </c>
      <c r="J43" s="11" t="s">
        <v>1279</v>
      </c>
      <c r="K43" s="23" t="s">
        <v>120</v>
      </c>
      <c r="N43" s="12" t="str">
        <f t="shared" si="5"/>
        <v>AG</v>
      </c>
      <c r="O43" s="12" t="str">
        <f t="shared" si="6"/>
        <v>A</v>
      </c>
      <c r="P43" s="12" t="str">
        <f t="shared" si="7"/>
        <v>K</v>
      </c>
    </row>
    <row r="44" spans="1:16" x14ac:dyDescent="0.3">
      <c r="A44" s="16" t="str">
        <f t="shared" si="2"/>
        <v>Jolly Lane River Parcels</v>
      </c>
      <c r="B44" s="52" t="str">
        <f>VLOOKUP(N44,Keys!$I$3:$J$21,2)</f>
        <v>South Washoe County</v>
      </c>
      <c r="C44" s="52" t="str">
        <f>VLOOKUP(D44,Keys!$Q$3:$S$31,2)</f>
        <v xml:space="preserve">Reno            </v>
      </c>
      <c r="D44" s="57" t="str">
        <f>VLOOKUP(N44,Keys!$D$3:$E$118,2)</f>
        <v>89523, 89503</v>
      </c>
      <c r="E44" s="12" t="str">
        <f>VLOOKUP(G44,Keys!$A$3:$B$30,2)</f>
        <v>SFR 1/2 Acre Zoniing -- Site Values</v>
      </c>
      <c r="F44" s="19" t="str">
        <f t="shared" si="0"/>
        <v>AGH</v>
      </c>
      <c r="G44" s="21" t="str">
        <f t="shared" si="1"/>
        <v>E</v>
      </c>
      <c r="H44" s="26" t="str">
        <f t="shared" si="3"/>
        <v>ftp://wcftp.washoecounty.us/outtoworld/Neighborhood_Atlas/AG.pdf</v>
      </c>
      <c r="I44" s="30" t="str">
        <f t="shared" si="4"/>
        <v>https://www2.washoecounty.us/assessor/cama/search_download.php?command=dnld&amp;list=nbcsearch&amp;nbc=AGHE</v>
      </c>
      <c r="J44" s="11" t="s">
        <v>1279</v>
      </c>
      <c r="K44" s="23" t="s">
        <v>123</v>
      </c>
      <c r="N44" s="12" t="str">
        <f t="shared" si="5"/>
        <v>AG</v>
      </c>
      <c r="O44" s="12" t="str">
        <f t="shared" si="6"/>
        <v>A</v>
      </c>
      <c r="P44" s="12" t="str">
        <f t="shared" si="7"/>
        <v>E</v>
      </c>
    </row>
    <row r="45" spans="1:16" x14ac:dyDescent="0.3">
      <c r="A45" s="16" t="str">
        <f t="shared" si="2"/>
        <v>4th &amp; Keystone Commercial</v>
      </c>
      <c r="B45" s="52" t="str">
        <f>VLOOKUP(N45,Keys!$I$3:$J$21,2)</f>
        <v>South Washoe County</v>
      </c>
      <c r="C45" s="52" t="str">
        <f>VLOOKUP(D45,Keys!$Q$3:$S$31,2)</f>
        <v xml:space="preserve">Reno            </v>
      </c>
      <c r="D45" s="57" t="str">
        <f>VLOOKUP(N45,Keys!$D$3:$E$118,2)</f>
        <v>89523, 89503</v>
      </c>
      <c r="E45" s="12" t="str">
        <f>VLOOKUP(G45,Keys!$A$3:$B$30,2)</f>
        <v>Commercial - General -- Square Foot Values</v>
      </c>
      <c r="F45" s="19" t="str">
        <f t="shared" si="0"/>
        <v>AGJ</v>
      </c>
      <c r="G45" s="21" t="str">
        <f t="shared" si="1"/>
        <v>Q</v>
      </c>
      <c r="H45" s="26" t="str">
        <f t="shared" si="3"/>
        <v>ftp://wcftp.washoecounty.us/outtoworld/Neighborhood_Atlas/AG.pdf</v>
      </c>
      <c r="I45" s="30" t="str">
        <f t="shared" si="4"/>
        <v>https://www2.washoecounty.us/assessor/cama/search_download.php?command=dnld&amp;list=nbcsearch&amp;nbc=AGJQ</v>
      </c>
      <c r="J45" s="11" t="s">
        <v>1279</v>
      </c>
      <c r="K45" s="23" t="s">
        <v>126</v>
      </c>
      <c r="N45" s="12" t="str">
        <f t="shared" si="5"/>
        <v>AG</v>
      </c>
      <c r="O45" s="12" t="str">
        <f t="shared" si="6"/>
        <v>A</v>
      </c>
      <c r="P45" s="12" t="str">
        <f t="shared" si="7"/>
        <v>Q</v>
      </c>
    </row>
    <row r="46" spans="1:16" x14ac:dyDescent="0.3">
      <c r="A46" s="16" t="str">
        <f t="shared" si="2"/>
        <v>Toscano Townhomes</v>
      </c>
      <c r="B46" s="52" t="str">
        <f>VLOOKUP(N46,Keys!$I$3:$J$21,2)</f>
        <v>South Washoe County</v>
      </c>
      <c r="C46" s="52" t="str">
        <f>VLOOKUP(D46,Keys!$Q$3:$S$31,2)</f>
        <v xml:space="preserve">Reno            </v>
      </c>
      <c r="D46" s="57" t="str">
        <f>VLOOKUP(N46,Keys!$D$3:$E$118,2)</f>
        <v>89523, 89503</v>
      </c>
      <c r="E46" s="12" t="str">
        <f>VLOOKUP(G46,Keys!$A$3:$B$30,2)</f>
        <v>Condos / Townhouse - Site Values</v>
      </c>
      <c r="F46" s="19" t="str">
        <f t="shared" si="0"/>
        <v>AGN</v>
      </c>
      <c r="G46" s="21" t="str">
        <f t="shared" si="1"/>
        <v>A</v>
      </c>
      <c r="H46" s="26" t="str">
        <f t="shared" si="3"/>
        <v>ftp://wcftp.washoecounty.us/outtoworld/Neighborhood_Atlas/AG.pdf</v>
      </c>
      <c r="I46" s="30" t="str">
        <f t="shared" si="4"/>
        <v>https://www2.washoecounty.us/assessor/cama/search_download.php?command=dnld&amp;list=nbcsearch&amp;nbc=AGNA</v>
      </c>
      <c r="J46" s="11" t="s">
        <v>1279</v>
      </c>
      <c r="K46" s="23" t="s">
        <v>129</v>
      </c>
      <c r="N46" s="12" t="str">
        <f t="shared" si="5"/>
        <v>AG</v>
      </c>
      <c r="O46" s="12" t="str">
        <f t="shared" si="6"/>
        <v>A</v>
      </c>
      <c r="P46" s="12" t="str">
        <f t="shared" si="7"/>
        <v>A</v>
      </c>
    </row>
    <row r="47" spans="1:16" x14ac:dyDescent="0.3">
      <c r="A47" s="16" t="str">
        <f t="shared" si="2"/>
        <v>1200 Riverside Drive Condos</v>
      </c>
      <c r="B47" s="52" t="str">
        <f>VLOOKUP(N47,Keys!$I$3:$J$21,2)</f>
        <v>South Washoe County</v>
      </c>
      <c r="C47" s="52" t="str">
        <f>VLOOKUP(D47,Keys!$Q$3:$S$31,2)</f>
        <v xml:space="preserve">Reno            </v>
      </c>
      <c r="D47" s="57" t="str">
        <f>VLOOKUP(N47,Keys!$D$3:$E$118,2)</f>
        <v>89523, 89503</v>
      </c>
      <c r="E47" s="12" t="str">
        <f>VLOOKUP(G47,Keys!$A$3:$B$30,2)</f>
        <v>Condos / Townhouse - Site Values</v>
      </c>
      <c r="F47" s="19" t="str">
        <f t="shared" si="0"/>
        <v>AGQ</v>
      </c>
      <c r="G47" s="21" t="str">
        <f t="shared" si="1"/>
        <v>A</v>
      </c>
      <c r="H47" s="26" t="str">
        <f t="shared" si="3"/>
        <v>ftp://wcftp.washoecounty.us/outtoworld/Neighborhood_Atlas/AG.pdf</v>
      </c>
      <c r="I47" s="30" t="str">
        <f t="shared" si="4"/>
        <v>https://www2.washoecounty.us/assessor/cama/search_download.php?command=dnld&amp;list=nbcsearch&amp;nbc=AGQA</v>
      </c>
      <c r="J47" s="11" t="s">
        <v>1279</v>
      </c>
      <c r="K47" s="23" t="s">
        <v>132</v>
      </c>
      <c r="N47" s="12" t="str">
        <f t="shared" si="5"/>
        <v>AG</v>
      </c>
      <c r="O47" s="12" t="str">
        <f t="shared" si="6"/>
        <v>A</v>
      </c>
      <c r="P47" s="12" t="str">
        <f t="shared" si="7"/>
        <v>A</v>
      </c>
    </row>
    <row r="48" spans="1:16" x14ac:dyDescent="0.3">
      <c r="A48" s="16" t="str">
        <f t="shared" si="2"/>
        <v>Bella Vista Condos</v>
      </c>
      <c r="B48" s="52" t="str">
        <f>VLOOKUP(N48,Keys!$I$3:$J$21,2)</f>
        <v>South Washoe County</v>
      </c>
      <c r="C48" s="52" t="str">
        <f>VLOOKUP(D48,Keys!$Q$3:$S$31,2)</f>
        <v xml:space="preserve">Reno            </v>
      </c>
      <c r="D48" s="57" t="str">
        <f>VLOOKUP(N48,Keys!$D$3:$E$118,2)</f>
        <v>89523, 89503</v>
      </c>
      <c r="E48" s="12" t="str">
        <f>VLOOKUP(G48,Keys!$A$3:$B$30,2)</f>
        <v>MF - Low to Medium Density --14-21</v>
      </c>
      <c r="F48" s="19" t="str">
        <f t="shared" si="0"/>
        <v>AGU</v>
      </c>
      <c r="G48" s="21" t="str">
        <f t="shared" si="1"/>
        <v>M</v>
      </c>
      <c r="H48" s="26" t="str">
        <f t="shared" si="3"/>
        <v>ftp://wcftp.washoecounty.us/outtoworld/Neighborhood_Atlas/AG.pdf</v>
      </c>
      <c r="I48" s="30" t="str">
        <f t="shared" si="4"/>
        <v>https://www2.washoecounty.us/assessor/cama/search_download.php?command=dnld&amp;list=nbcsearch&amp;nbc=AGUM</v>
      </c>
      <c r="J48" s="11" t="s">
        <v>1279</v>
      </c>
      <c r="K48" s="23" t="s">
        <v>135</v>
      </c>
      <c r="N48" s="12" t="str">
        <f t="shared" si="5"/>
        <v>AG</v>
      </c>
      <c r="O48" s="12" t="str">
        <f t="shared" si="6"/>
        <v>A</v>
      </c>
      <c r="P48" s="12" t="str">
        <f t="shared" si="7"/>
        <v>M</v>
      </c>
    </row>
    <row r="49" spans="1:16" x14ac:dyDescent="0.3">
      <c r="A49" s="16" t="str">
        <f t="shared" si="2"/>
        <v>Government</v>
      </c>
      <c r="B49" s="52" t="str">
        <f>VLOOKUP(N49,Keys!$I$3:$J$21,2)</f>
        <v>South Washoe County</v>
      </c>
      <c r="C49" s="52" t="str">
        <f>VLOOKUP(D49,Keys!$Q$3:$S$31,2)</f>
        <v xml:space="preserve">Reno            </v>
      </c>
      <c r="D49" s="57" t="str">
        <f>VLOOKUP(N49,Keys!$D$3:$E$118,2)</f>
        <v>89523, 89503</v>
      </c>
      <c r="E49" s="12" t="str">
        <f>VLOOKUP(G49,Keys!$A$3:$B$30,2)</f>
        <v>Centrally Assessed</v>
      </c>
      <c r="F49" s="19" t="str">
        <f t="shared" si="0"/>
        <v>AGY</v>
      </c>
      <c r="G49" s="21" t="str">
        <f t="shared" si="1"/>
        <v>Y</v>
      </c>
      <c r="H49" s="26" t="str">
        <f t="shared" si="3"/>
        <v>ftp://wcftp.washoecounty.us/outtoworld/Neighborhood_Atlas/AG.pdf</v>
      </c>
      <c r="I49" s="30" t="str">
        <f t="shared" si="4"/>
        <v>https://www2.washoecounty.us/assessor/cama/search_download.php?command=dnld&amp;list=nbcsearch&amp;nbc=AGYY</v>
      </c>
      <c r="J49" s="11" t="s">
        <v>1279</v>
      </c>
      <c r="K49" s="23" t="s">
        <v>138</v>
      </c>
      <c r="N49" s="12" t="str">
        <f t="shared" si="5"/>
        <v>AG</v>
      </c>
      <c r="O49" s="12" t="str">
        <f t="shared" si="6"/>
        <v>A</v>
      </c>
      <c r="P49" s="12" t="str">
        <f t="shared" si="7"/>
        <v>Y</v>
      </c>
    </row>
    <row r="50" spans="1:16" x14ac:dyDescent="0.3">
      <c r="A50" s="16" t="str">
        <f t="shared" si="2"/>
        <v>Multi-Family</v>
      </c>
      <c r="B50" s="52" t="str">
        <f>VLOOKUP(N50,Keys!$I$3:$J$21,2)</f>
        <v>South Washoe County</v>
      </c>
      <c r="C50" s="52" t="str">
        <f>VLOOKUP(D50,Keys!$Q$3:$S$31,2)</f>
        <v xml:space="preserve">Reno            </v>
      </c>
      <c r="D50" s="57">
        <f>VLOOKUP(N50,Keys!$D$3:$E$118,2)</f>
        <v>89512</v>
      </c>
      <c r="E50" s="12" t="str">
        <f>VLOOKUP(G50,Keys!$A$3:$B$30,2)</f>
        <v>MF - Low Density -- Site Values / SF / Unit (LUC 13, 30 thru 33)</v>
      </c>
      <c r="F50" s="19" t="str">
        <f t="shared" si="0"/>
        <v>AHE</v>
      </c>
      <c r="G50" s="21" t="str">
        <f t="shared" si="1"/>
        <v>K</v>
      </c>
      <c r="H50" s="26" t="str">
        <f t="shared" si="3"/>
        <v>ftp://wcftp.washoecounty.us/outtoworld/Neighborhood_Atlas/AH.pdf</v>
      </c>
      <c r="I50" s="30" t="str">
        <f t="shared" si="4"/>
        <v>https://www2.washoecounty.us/assessor/cama/search_download.php?command=dnld&amp;list=nbcsearch&amp;nbc=AHEK</v>
      </c>
      <c r="J50" s="11" t="s">
        <v>1279</v>
      </c>
      <c r="K50" s="23" t="s">
        <v>141</v>
      </c>
      <c r="N50" s="12" t="str">
        <f t="shared" si="5"/>
        <v>AH</v>
      </c>
      <c r="O50" s="12" t="str">
        <f t="shared" si="6"/>
        <v>A</v>
      </c>
      <c r="P50" s="12" t="str">
        <f t="shared" si="7"/>
        <v>K</v>
      </c>
    </row>
    <row r="51" spans="1:16" x14ac:dyDescent="0.3">
      <c r="A51" s="16" t="str">
        <f t="shared" si="2"/>
        <v>Diamonds</v>
      </c>
      <c r="B51" s="52" t="str">
        <f>VLOOKUP(N51,Keys!$I$3:$J$21,2)</f>
        <v>South Washoe County</v>
      </c>
      <c r="C51" s="52" t="str">
        <f>VLOOKUP(D51,Keys!$Q$3:$S$31,2)</f>
        <v xml:space="preserve">Reno            </v>
      </c>
      <c r="D51" s="57">
        <f>VLOOKUP(N51,Keys!$D$3:$E$118,2)</f>
        <v>89512</v>
      </c>
      <c r="E51" s="12" t="str">
        <f>VLOOKUP(G51,Keys!$A$3:$B$30,2)</f>
        <v>Casino -- Square Foot Values</v>
      </c>
      <c r="F51" s="19" t="str">
        <f t="shared" si="0"/>
        <v>AHH</v>
      </c>
      <c r="G51" s="21" t="str">
        <f t="shared" si="1"/>
        <v>S</v>
      </c>
      <c r="H51" s="26" t="str">
        <f t="shared" si="3"/>
        <v>ftp://wcftp.washoecounty.us/outtoworld/Neighborhood_Atlas/AH.pdf</v>
      </c>
      <c r="I51" s="30" t="str">
        <f t="shared" si="4"/>
        <v>https://www2.washoecounty.us/assessor/cama/search_download.php?command=dnld&amp;list=nbcsearch&amp;nbc=AHHS</v>
      </c>
      <c r="J51" s="11" t="s">
        <v>1279</v>
      </c>
      <c r="K51" s="23" t="s">
        <v>144</v>
      </c>
      <c r="N51" s="12" t="str">
        <f t="shared" si="5"/>
        <v>AH</v>
      </c>
      <c r="O51" s="12" t="str">
        <f t="shared" si="6"/>
        <v>A</v>
      </c>
      <c r="P51" s="12" t="str">
        <f t="shared" si="7"/>
        <v>S</v>
      </c>
    </row>
    <row r="52" spans="1:16" x14ac:dyDescent="0.3">
      <c r="A52" s="16" t="str">
        <f t="shared" si="2"/>
        <v>Government</v>
      </c>
      <c r="B52" s="52" t="str">
        <f>VLOOKUP(N52,Keys!$I$3:$J$21,2)</f>
        <v>South Washoe County</v>
      </c>
      <c r="C52" s="52" t="str">
        <f>VLOOKUP(D52,Keys!$Q$3:$S$31,2)</f>
        <v xml:space="preserve">Reno            </v>
      </c>
      <c r="D52" s="57">
        <f>VLOOKUP(N52,Keys!$D$3:$E$118,2)</f>
        <v>89512</v>
      </c>
      <c r="E52" s="12" t="str">
        <f>VLOOKUP(G52,Keys!$A$3:$B$30,2)</f>
        <v>Centrally Assessed</v>
      </c>
      <c r="F52" s="19" t="str">
        <f t="shared" si="0"/>
        <v>AHY</v>
      </c>
      <c r="G52" s="21" t="str">
        <f t="shared" si="1"/>
        <v>Y</v>
      </c>
      <c r="H52" s="26" t="str">
        <f t="shared" si="3"/>
        <v>ftp://wcftp.washoecounty.us/outtoworld/Neighborhood_Atlas/AH.pdf</v>
      </c>
      <c r="I52" s="30" t="str">
        <f t="shared" si="4"/>
        <v>https://www2.washoecounty.us/assessor/cama/search_download.php?command=dnld&amp;list=nbcsearch&amp;nbc=AHYY</v>
      </c>
      <c r="J52" s="11" t="s">
        <v>1279</v>
      </c>
      <c r="K52" s="23" t="s">
        <v>147</v>
      </c>
      <c r="N52" s="12" t="str">
        <f t="shared" si="5"/>
        <v>AH</v>
      </c>
      <c r="O52" s="12" t="str">
        <f t="shared" si="6"/>
        <v>A</v>
      </c>
      <c r="P52" s="12" t="str">
        <f t="shared" si="7"/>
        <v>Y</v>
      </c>
    </row>
    <row r="53" spans="1:16" x14ac:dyDescent="0.3">
      <c r="A53" s="16" t="str">
        <f t="shared" si="2"/>
        <v>Commercial</v>
      </c>
      <c r="B53" s="52" t="str">
        <f>VLOOKUP(N53,Keys!$I$3:$J$21,2)</f>
        <v>South Washoe County</v>
      </c>
      <c r="C53" s="52" t="str">
        <f>VLOOKUP(D53,Keys!$Q$3:$S$31,2)</f>
        <v xml:space="preserve">Reno            </v>
      </c>
      <c r="D53" s="57">
        <f>VLOOKUP(N53,Keys!$D$3:$E$118,2)</f>
        <v>89509</v>
      </c>
      <c r="E53" s="12" t="str">
        <f>VLOOKUP(G53,Keys!$A$3:$B$30,2)</f>
        <v>Commercial - General -- Square Foot Values</v>
      </c>
      <c r="F53" s="19" t="str">
        <f t="shared" si="0"/>
        <v>AID</v>
      </c>
      <c r="G53" s="21" t="str">
        <f t="shared" si="1"/>
        <v>Q</v>
      </c>
      <c r="H53" s="26" t="str">
        <f t="shared" si="3"/>
        <v>ftp://wcftp.washoecounty.us/outtoworld/Neighborhood_Atlas/AI.pdf</v>
      </c>
      <c r="I53" s="30" t="str">
        <f t="shared" si="4"/>
        <v>https://www2.washoecounty.us/assessor/cama/search_download.php?command=dnld&amp;list=nbcsearch&amp;nbc=AIDQ</v>
      </c>
      <c r="J53" s="11" t="s">
        <v>1279</v>
      </c>
      <c r="K53" s="23" t="s">
        <v>150</v>
      </c>
      <c r="N53" s="12" t="str">
        <f t="shared" si="5"/>
        <v>AI</v>
      </c>
      <c r="O53" s="12" t="str">
        <f t="shared" si="6"/>
        <v>A</v>
      </c>
      <c r="P53" s="12" t="str">
        <f t="shared" si="7"/>
        <v>Q</v>
      </c>
    </row>
    <row r="54" spans="1:16" x14ac:dyDescent="0.3">
      <c r="A54" s="16" t="str">
        <f t="shared" si="2"/>
        <v>Redfield Ridge Condos</v>
      </c>
      <c r="B54" s="52" t="str">
        <f>VLOOKUP(N54,Keys!$I$3:$J$21,2)</f>
        <v>South Washoe County</v>
      </c>
      <c r="C54" s="52" t="str">
        <f>VLOOKUP(D54,Keys!$Q$3:$S$31,2)</f>
        <v xml:space="preserve">Reno            </v>
      </c>
      <c r="D54" s="57">
        <f>VLOOKUP(N54,Keys!$D$3:$E$118,2)</f>
        <v>89509</v>
      </c>
      <c r="E54" s="12" t="str">
        <f>VLOOKUP(G54,Keys!$A$3:$B$30,2)</f>
        <v>MF - Low to Medium Density --14-21</v>
      </c>
      <c r="F54" s="19" t="str">
        <f t="shared" si="0"/>
        <v>AIG</v>
      </c>
      <c r="G54" s="21" t="str">
        <f t="shared" si="1"/>
        <v>M</v>
      </c>
      <c r="H54" s="26" t="str">
        <f t="shared" si="3"/>
        <v>ftp://wcftp.washoecounty.us/outtoworld/Neighborhood_Atlas/AI.pdf</v>
      </c>
      <c r="I54" s="30" t="str">
        <f t="shared" si="4"/>
        <v>https://www2.washoecounty.us/assessor/cama/search_download.php?command=dnld&amp;list=nbcsearch&amp;nbc=AIGM</v>
      </c>
      <c r="J54" s="11" t="s">
        <v>1279</v>
      </c>
      <c r="K54" s="23" t="s">
        <v>153</v>
      </c>
      <c r="N54" s="12" t="str">
        <f t="shared" si="5"/>
        <v>AI</v>
      </c>
      <c r="O54" s="12" t="str">
        <f t="shared" si="6"/>
        <v>A</v>
      </c>
      <c r="P54" s="12" t="str">
        <f t="shared" si="7"/>
        <v>M</v>
      </c>
    </row>
    <row r="55" spans="1:16" x14ac:dyDescent="0.3">
      <c r="A55" s="16" t="str">
        <f t="shared" si="2"/>
        <v>Belvedere/Coronet Subs</v>
      </c>
      <c r="B55" s="52" t="str">
        <f>VLOOKUP(N55,Keys!$I$3:$J$21,2)</f>
        <v>South Washoe County</v>
      </c>
      <c r="C55" s="52" t="str">
        <f>VLOOKUP(D55,Keys!$Q$3:$S$31,2)</f>
        <v xml:space="preserve">Reno            </v>
      </c>
      <c r="D55" s="57">
        <f>VLOOKUP(N55,Keys!$D$3:$E$118,2)</f>
        <v>89509</v>
      </c>
      <c r="E55" s="12" t="str">
        <f>VLOOKUP(G55,Keys!$A$3:$B$30,2)</f>
        <v>SFR 12,000 - 15,000 Sf Zoning -- Site Values</v>
      </c>
      <c r="F55" s="19" t="str">
        <f t="shared" si="0"/>
        <v>AIJ</v>
      </c>
      <c r="G55" s="21" t="str">
        <f t="shared" si="1"/>
        <v>D</v>
      </c>
      <c r="H55" s="26" t="str">
        <f t="shared" si="3"/>
        <v>ftp://wcftp.washoecounty.us/outtoworld/Neighborhood_Atlas/AI.pdf</v>
      </c>
      <c r="I55" s="30" t="str">
        <f t="shared" si="4"/>
        <v>https://www2.washoecounty.us/assessor/cama/search_download.php?command=dnld&amp;list=nbcsearch&amp;nbc=AIJD</v>
      </c>
      <c r="J55" s="11" t="s">
        <v>1279</v>
      </c>
      <c r="K55" s="23" t="s">
        <v>156</v>
      </c>
      <c r="N55" s="12" t="str">
        <f t="shared" si="5"/>
        <v>AI</v>
      </c>
      <c r="O55" s="12" t="str">
        <f t="shared" si="6"/>
        <v>A</v>
      </c>
      <c r="P55" s="12" t="str">
        <f t="shared" si="7"/>
        <v>D</v>
      </c>
    </row>
    <row r="56" spans="1:16" x14ac:dyDescent="0.3">
      <c r="A56" s="16" t="str">
        <f t="shared" si="2"/>
        <v>New Southside Addition</v>
      </c>
      <c r="B56" s="52" t="str">
        <f>VLOOKUP(N56,Keys!$I$3:$J$21,2)</f>
        <v>South Washoe County</v>
      </c>
      <c r="C56" s="52" t="str">
        <f>VLOOKUP(D56,Keys!$Q$3:$S$31,2)</f>
        <v xml:space="preserve">Reno            </v>
      </c>
      <c r="D56" s="57">
        <f>VLOOKUP(N56,Keys!$D$3:$E$118,2)</f>
        <v>89509</v>
      </c>
      <c r="E56" s="12" t="str">
        <f>VLOOKUP(G56,Keys!$A$3:$B$30,2)</f>
        <v>Condos / Townhouse - Site Values</v>
      </c>
      <c r="F56" s="19" t="str">
        <f t="shared" si="0"/>
        <v>AJA</v>
      </c>
      <c r="G56" s="21" t="str">
        <f t="shared" si="1"/>
        <v>A</v>
      </c>
      <c r="H56" s="26" t="str">
        <f t="shared" si="3"/>
        <v>ftp://wcftp.washoecounty.us/outtoworld/Neighborhood_Atlas/AJ.pdf</v>
      </c>
      <c r="I56" s="30" t="str">
        <f t="shared" si="4"/>
        <v>https://www2.washoecounty.us/assessor/cama/search_download.php?command=dnld&amp;list=nbcsearch&amp;nbc=AJAA</v>
      </c>
      <c r="J56" s="11" t="s">
        <v>1279</v>
      </c>
      <c r="K56" s="23" t="s">
        <v>159</v>
      </c>
      <c r="N56" s="12" t="str">
        <f t="shared" si="5"/>
        <v>AJ</v>
      </c>
      <c r="O56" s="12" t="str">
        <f t="shared" si="6"/>
        <v>A</v>
      </c>
      <c r="P56" s="12" t="str">
        <f t="shared" si="7"/>
        <v>A</v>
      </c>
    </row>
    <row r="57" spans="1:16" x14ac:dyDescent="0.3">
      <c r="A57" s="16" t="str">
        <f t="shared" si="2"/>
        <v>Multi-Family</v>
      </c>
      <c r="B57" s="52" t="str">
        <f>VLOOKUP(N57,Keys!$I$3:$J$21,2)</f>
        <v>South Washoe County</v>
      </c>
      <c r="C57" s="52" t="str">
        <f>VLOOKUP(D57,Keys!$Q$3:$S$31,2)</f>
        <v xml:space="preserve">Reno            </v>
      </c>
      <c r="D57" s="57">
        <f>VLOOKUP(N57,Keys!$D$3:$E$118,2)</f>
        <v>89509</v>
      </c>
      <c r="E57" s="12" t="str">
        <f>VLOOKUP(G57,Keys!$A$3:$B$30,2)</f>
        <v>MF - Low Density -- Site Values / SF / Unit (LUC 13, 30 thru 33)</v>
      </c>
      <c r="F57" s="19" t="str">
        <f t="shared" si="0"/>
        <v>AJB</v>
      </c>
      <c r="G57" s="21" t="str">
        <f t="shared" si="1"/>
        <v>K</v>
      </c>
      <c r="H57" s="26" t="str">
        <f t="shared" si="3"/>
        <v>ftp://wcftp.washoecounty.us/outtoworld/Neighborhood_Atlas/AJ.pdf</v>
      </c>
      <c r="I57" s="30" t="str">
        <f t="shared" si="4"/>
        <v>https://www2.washoecounty.us/assessor/cama/search_download.php?command=dnld&amp;list=nbcsearch&amp;nbc=AJBK</v>
      </c>
      <c r="J57" s="11" t="s">
        <v>1279</v>
      </c>
      <c r="K57" s="23" t="s">
        <v>162</v>
      </c>
      <c r="N57" s="12" t="str">
        <f t="shared" si="5"/>
        <v>AJ</v>
      </c>
      <c r="O57" s="12" t="str">
        <f t="shared" si="6"/>
        <v>A</v>
      </c>
      <c r="P57" s="12" t="str">
        <f t="shared" si="7"/>
        <v>K</v>
      </c>
    </row>
    <row r="58" spans="1:16" x14ac:dyDescent="0.3">
      <c r="A58" s="16" t="str">
        <f t="shared" si="2"/>
        <v>Siena Hotel Casino</v>
      </c>
      <c r="B58" s="52" t="str">
        <f>VLOOKUP(N58,Keys!$I$3:$J$21,2)</f>
        <v>South Washoe County</v>
      </c>
      <c r="C58" s="52" t="str">
        <f>VLOOKUP(D58,Keys!$Q$3:$S$31,2)</f>
        <v xml:space="preserve">Reno            </v>
      </c>
      <c r="D58" s="57">
        <f>VLOOKUP(N58,Keys!$D$3:$E$118,2)</f>
        <v>89509</v>
      </c>
      <c r="E58" s="12" t="str">
        <f>VLOOKUP(G58,Keys!$A$3:$B$30,2)</f>
        <v>Casino -- Square Foot Values</v>
      </c>
      <c r="F58" s="19" t="str">
        <f t="shared" si="0"/>
        <v>AJE</v>
      </c>
      <c r="G58" s="21" t="str">
        <f t="shared" si="1"/>
        <v>S</v>
      </c>
      <c r="H58" s="26" t="str">
        <f t="shared" si="3"/>
        <v>ftp://wcftp.washoecounty.us/outtoworld/Neighborhood_Atlas/AJ.pdf</v>
      </c>
      <c r="I58" s="30" t="str">
        <f t="shared" si="4"/>
        <v>https://www2.washoecounty.us/assessor/cama/search_download.php?command=dnld&amp;list=nbcsearch&amp;nbc=AJES</v>
      </c>
      <c r="J58" s="11" t="s">
        <v>1279</v>
      </c>
      <c r="K58" s="23" t="s">
        <v>165</v>
      </c>
      <c r="N58" s="12" t="str">
        <f t="shared" si="5"/>
        <v>AJ</v>
      </c>
      <c r="O58" s="12" t="str">
        <f t="shared" si="6"/>
        <v>A</v>
      </c>
      <c r="P58" s="12" t="str">
        <f t="shared" si="7"/>
        <v>S</v>
      </c>
    </row>
    <row r="59" spans="1:16" x14ac:dyDescent="0.3">
      <c r="A59" s="16" t="str">
        <f t="shared" si="2"/>
        <v>Common Area/Token Values</v>
      </c>
      <c r="B59" s="52" t="str">
        <f>VLOOKUP(N59,Keys!$I$3:$J$21,2)</f>
        <v>South Washoe County</v>
      </c>
      <c r="C59" s="52" t="str">
        <f>VLOOKUP(D59,Keys!$Q$3:$S$31,2)</f>
        <v xml:space="preserve">Reno            </v>
      </c>
      <c r="D59" s="57">
        <f>VLOOKUP(N59,Keys!$D$3:$E$118,2)</f>
        <v>89509</v>
      </c>
      <c r="E59" s="12" t="str">
        <f>VLOOKUP(G59,Keys!$A$3:$B$30,2)</f>
        <v>Token Values -- Common Area / Splinters / Unbuildable</v>
      </c>
      <c r="F59" s="19" t="str">
        <f t="shared" si="0"/>
        <v>AJV</v>
      </c>
      <c r="G59" s="21" t="str">
        <f t="shared" si="1"/>
        <v>V</v>
      </c>
      <c r="H59" s="26" t="str">
        <f t="shared" si="3"/>
        <v>ftp://wcftp.washoecounty.us/outtoworld/Neighborhood_Atlas/AJ.pdf</v>
      </c>
      <c r="I59" s="30" t="str">
        <f t="shared" si="4"/>
        <v>https://www2.washoecounty.us/assessor/cama/search_download.php?command=dnld&amp;list=nbcsearch&amp;nbc=AJVV</v>
      </c>
      <c r="J59" s="11" t="s">
        <v>1279</v>
      </c>
      <c r="K59" s="23" t="s">
        <v>168</v>
      </c>
      <c r="N59" s="12" t="str">
        <f t="shared" si="5"/>
        <v>AJ</v>
      </c>
      <c r="O59" s="12" t="str">
        <f t="shared" si="6"/>
        <v>A</v>
      </c>
      <c r="P59" s="12" t="str">
        <f t="shared" si="7"/>
        <v>V</v>
      </c>
    </row>
    <row r="60" spans="1:16" x14ac:dyDescent="0.3">
      <c r="A60" s="16" t="str">
        <f t="shared" si="2"/>
        <v>Multi-Family</v>
      </c>
      <c r="B60" s="52" t="str">
        <f>VLOOKUP(N60,Keys!$I$3:$J$21,2)</f>
        <v>South Washoe County</v>
      </c>
      <c r="C60" s="52" t="str">
        <f>VLOOKUP(D60,Keys!$Q$3:$S$31,2)</f>
        <v xml:space="preserve">Reno,  Hidden Valley          </v>
      </c>
      <c r="D60" s="57">
        <f>VLOOKUP(N60,Keys!$D$3:$E$118,2)</f>
        <v>89502</v>
      </c>
      <c r="E60" s="12" t="str">
        <f>VLOOKUP(G60,Keys!$A$3:$B$30,2)</f>
        <v>MF - Low Density -- Site Values / SF / Unit (LUC 13, 30 thru 33)</v>
      </c>
      <c r="F60" s="19" t="str">
        <f t="shared" si="0"/>
        <v>AKB</v>
      </c>
      <c r="G60" s="21" t="str">
        <f t="shared" si="1"/>
        <v>K</v>
      </c>
      <c r="H60" s="26" t="str">
        <f t="shared" si="3"/>
        <v>ftp://wcftp.washoecounty.us/outtoworld/Neighborhood_Atlas/AK.pdf</v>
      </c>
      <c r="I60" s="30" t="str">
        <f t="shared" si="4"/>
        <v>https://www2.washoecounty.us/assessor/cama/search_download.php?command=dnld&amp;list=nbcsearch&amp;nbc=AKBK</v>
      </c>
      <c r="J60" s="11" t="s">
        <v>1279</v>
      </c>
      <c r="K60" s="23" t="s">
        <v>171</v>
      </c>
      <c r="N60" s="12" t="str">
        <f t="shared" si="5"/>
        <v>AK</v>
      </c>
      <c r="O60" s="12" t="str">
        <f t="shared" si="6"/>
        <v>A</v>
      </c>
      <c r="P60" s="12" t="str">
        <f t="shared" si="7"/>
        <v>K</v>
      </c>
    </row>
    <row r="61" spans="1:16" x14ac:dyDescent="0.3">
      <c r="A61" s="16" t="str">
        <f t="shared" si="2"/>
        <v>RV Park</v>
      </c>
      <c r="B61" s="52" t="str">
        <f>VLOOKUP(N61,Keys!$I$3:$J$21,2)</f>
        <v>South Washoe County</v>
      </c>
      <c r="C61" s="52" t="str">
        <f>VLOOKUP(D61,Keys!$Q$3:$S$31,2)</f>
        <v xml:space="preserve">Reno,  Hidden Valley          </v>
      </c>
      <c r="D61" s="57">
        <f>VLOOKUP(N61,Keys!$D$3:$E$118,2)</f>
        <v>89502</v>
      </c>
      <c r="E61" s="12" t="str">
        <f>VLOOKUP(G61,Keys!$A$3:$B$30,2)</f>
        <v>MF - Mobile Home / RV Parks -- Per Unit Values (LUC 35)</v>
      </c>
      <c r="F61" s="19" t="str">
        <f t="shared" si="0"/>
        <v>AKF</v>
      </c>
      <c r="G61" s="21" t="str">
        <f t="shared" si="1"/>
        <v>N</v>
      </c>
      <c r="H61" s="26" t="str">
        <f t="shared" si="3"/>
        <v>ftp://wcftp.washoecounty.us/outtoworld/Neighborhood_Atlas/AK.pdf</v>
      </c>
      <c r="I61" s="30" t="str">
        <f t="shared" si="4"/>
        <v>https://www2.washoecounty.us/assessor/cama/search_download.php?command=dnld&amp;list=nbcsearch&amp;nbc=AKFN</v>
      </c>
      <c r="J61" s="11" t="s">
        <v>1279</v>
      </c>
      <c r="K61" s="23" t="s">
        <v>174</v>
      </c>
      <c r="N61" s="12" t="str">
        <f t="shared" si="5"/>
        <v>AK</v>
      </c>
      <c r="O61" s="12" t="str">
        <f t="shared" si="6"/>
        <v>A</v>
      </c>
      <c r="P61" s="12" t="str">
        <f t="shared" si="7"/>
        <v>N</v>
      </c>
    </row>
    <row r="62" spans="1:16" x14ac:dyDescent="0.3">
      <c r="A62" s="16" t="str">
        <f t="shared" si="2"/>
        <v>Government</v>
      </c>
      <c r="B62" s="52" t="str">
        <f>VLOOKUP(N62,Keys!$I$3:$J$21,2)</f>
        <v>South Washoe County</v>
      </c>
      <c r="C62" s="52" t="str">
        <f>VLOOKUP(D62,Keys!$Q$3:$S$31,2)</f>
        <v xml:space="preserve">Reno,  Hidden Valley          </v>
      </c>
      <c r="D62" s="57">
        <f>VLOOKUP(N62,Keys!$D$3:$E$118,2)</f>
        <v>89502</v>
      </c>
      <c r="E62" s="12" t="str">
        <f>VLOOKUP(G62,Keys!$A$3:$B$30,2)</f>
        <v>Centrally Assessed</v>
      </c>
      <c r="F62" s="19" t="str">
        <f t="shared" si="0"/>
        <v>AKY</v>
      </c>
      <c r="G62" s="21" t="str">
        <f t="shared" si="1"/>
        <v>Y</v>
      </c>
      <c r="H62" s="26" t="str">
        <f t="shared" si="3"/>
        <v>ftp://wcftp.washoecounty.us/outtoworld/Neighborhood_Atlas/AK.pdf</v>
      </c>
      <c r="I62" s="30" t="str">
        <f t="shared" si="4"/>
        <v>https://www2.washoecounty.us/assessor/cama/search_download.php?command=dnld&amp;list=nbcsearch&amp;nbc=AKYY</v>
      </c>
      <c r="J62" s="11" t="s">
        <v>1279</v>
      </c>
      <c r="K62" s="23" t="s">
        <v>177</v>
      </c>
      <c r="N62" s="12" t="str">
        <f t="shared" si="5"/>
        <v>AK</v>
      </c>
      <c r="O62" s="12" t="str">
        <f t="shared" si="6"/>
        <v>A</v>
      </c>
      <c r="P62" s="12" t="str">
        <f t="shared" si="7"/>
        <v>Y</v>
      </c>
    </row>
    <row r="63" spans="1:16" x14ac:dyDescent="0.3">
      <c r="A63" s="16" t="str">
        <f t="shared" si="2"/>
        <v>Apartments</v>
      </c>
      <c r="B63" s="52" t="str">
        <f>VLOOKUP(N63,Keys!$I$3:$J$21,2)</f>
        <v>South Washoe County</v>
      </c>
      <c r="C63" s="52" t="str">
        <f>VLOOKUP(D63,Keys!$Q$3:$S$31,2)</f>
        <v xml:space="preserve">Reno,  Hidden Valley          </v>
      </c>
      <c r="D63" s="57">
        <f>VLOOKUP(N63,Keys!$D$3:$E$118,2)</f>
        <v>89502</v>
      </c>
      <c r="E63" s="12" t="str">
        <f>VLOOKUP(G63,Keys!$A$3:$B$30,2)</f>
        <v>MF - Low to Medium Density --14-21</v>
      </c>
      <c r="F63" s="19" t="str">
        <f t="shared" si="0"/>
        <v>ALC</v>
      </c>
      <c r="G63" s="21" t="str">
        <f t="shared" si="1"/>
        <v>M</v>
      </c>
      <c r="H63" s="26" t="str">
        <f t="shared" si="3"/>
        <v>ftp://wcftp.washoecounty.us/outtoworld/Neighborhood_Atlas/AL.pdf</v>
      </c>
      <c r="I63" s="30" t="str">
        <f t="shared" si="4"/>
        <v>https://www2.washoecounty.us/assessor/cama/search_download.php?command=dnld&amp;list=nbcsearch&amp;nbc=ALCM</v>
      </c>
      <c r="J63" s="11" t="s">
        <v>1279</v>
      </c>
      <c r="K63" s="23" t="s">
        <v>180</v>
      </c>
      <c r="N63" s="12" t="str">
        <f t="shared" si="5"/>
        <v>AL</v>
      </c>
      <c r="O63" s="12" t="str">
        <f t="shared" si="6"/>
        <v>A</v>
      </c>
      <c r="P63" s="12" t="str">
        <f t="shared" si="7"/>
        <v>M</v>
      </c>
    </row>
    <row r="64" spans="1:16" x14ac:dyDescent="0.3">
      <c r="A64" s="16" t="str">
        <f t="shared" si="2"/>
        <v>Common Area/Token Values</v>
      </c>
      <c r="B64" s="52" t="str">
        <f>VLOOKUP(N64,Keys!$I$3:$J$21,2)</f>
        <v>South Washoe County</v>
      </c>
      <c r="C64" s="52" t="str">
        <f>VLOOKUP(D64,Keys!$Q$3:$S$31,2)</f>
        <v xml:space="preserve">Reno,  Hidden Valley          </v>
      </c>
      <c r="D64" s="57">
        <f>VLOOKUP(N64,Keys!$D$3:$E$118,2)</f>
        <v>89502</v>
      </c>
      <c r="E64" s="12" t="str">
        <f>VLOOKUP(G64,Keys!$A$3:$B$30,2)</f>
        <v>Token Values -- Common Area / Splinters / Unbuildable</v>
      </c>
      <c r="F64" s="19" t="str">
        <f t="shared" si="0"/>
        <v>ALV</v>
      </c>
      <c r="G64" s="21" t="str">
        <f t="shared" si="1"/>
        <v>V</v>
      </c>
      <c r="H64" s="26" t="str">
        <f t="shared" si="3"/>
        <v>ftp://wcftp.washoecounty.us/outtoworld/Neighborhood_Atlas/AL.pdf</v>
      </c>
      <c r="I64" s="30" t="str">
        <f t="shared" si="4"/>
        <v>https://www2.washoecounty.us/assessor/cama/search_download.php?command=dnld&amp;list=nbcsearch&amp;nbc=ALVV</v>
      </c>
      <c r="J64" s="11" t="s">
        <v>1279</v>
      </c>
      <c r="K64" s="23" t="s">
        <v>183</v>
      </c>
      <c r="N64" s="12" t="str">
        <f t="shared" si="5"/>
        <v>AL</v>
      </c>
      <c r="O64" s="12" t="str">
        <f t="shared" si="6"/>
        <v>A</v>
      </c>
      <c r="P64" s="12" t="str">
        <f t="shared" si="7"/>
        <v>V</v>
      </c>
    </row>
    <row r="65" spans="1:16" x14ac:dyDescent="0.3">
      <c r="A65" s="16" t="str">
        <f t="shared" si="2"/>
        <v>Kietzke Ln. Multi-Family</v>
      </c>
      <c r="B65" s="52" t="str">
        <f>VLOOKUP(N65,Keys!$I$3:$J$21,2)</f>
        <v>South Washoe County</v>
      </c>
      <c r="C65" s="52" t="str">
        <f>VLOOKUP(D65,Keys!$Q$3:$S$31,2)</f>
        <v xml:space="preserve">Reno,  Hidden Valley          </v>
      </c>
      <c r="D65" s="57">
        <f>VLOOKUP(N65,Keys!$D$3:$E$118,2)</f>
        <v>89502</v>
      </c>
      <c r="E65" s="12" t="str">
        <f>VLOOKUP(G65,Keys!$A$3:$B$30,2)</f>
        <v>MF - Low to Medium Density --14-21</v>
      </c>
      <c r="F65" s="19" t="str">
        <f t="shared" si="0"/>
        <v>AMB</v>
      </c>
      <c r="G65" s="21" t="str">
        <f t="shared" si="1"/>
        <v>L</v>
      </c>
      <c r="H65" s="26" t="str">
        <f t="shared" si="3"/>
        <v>ftp://wcftp.washoecounty.us/outtoworld/Neighborhood_Atlas/AM.pdf</v>
      </c>
      <c r="I65" s="30" t="str">
        <f t="shared" si="4"/>
        <v>https://www2.washoecounty.us/assessor/cama/search_download.php?command=dnld&amp;list=nbcsearch&amp;nbc=AMBL</v>
      </c>
      <c r="J65" s="11" t="s">
        <v>1279</v>
      </c>
      <c r="K65" s="23" t="s">
        <v>186</v>
      </c>
      <c r="N65" s="12" t="str">
        <f t="shared" si="5"/>
        <v>AM</v>
      </c>
      <c r="O65" s="12" t="str">
        <f t="shared" si="6"/>
        <v>A</v>
      </c>
      <c r="P65" s="12" t="str">
        <f t="shared" si="7"/>
        <v>L</v>
      </c>
    </row>
    <row r="66" spans="1:16" x14ac:dyDescent="0.3">
      <c r="A66" s="16" t="str">
        <f t="shared" si="2"/>
        <v>Misc. SFRs</v>
      </c>
      <c r="B66" s="52" t="str">
        <f>VLOOKUP(N66,Keys!$I$3:$J$21,2)</f>
        <v>South Washoe County</v>
      </c>
      <c r="C66" s="52" t="str">
        <f>VLOOKUP(D66,Keys!$Q$3:$S$31,2)</f>
        <v xml:space="preserve">Reno,  Hidden Valley          </v>
      </c>
      <c r="D66" s="57">
        <f>VLOOKUP(N66,Keys!$D$3:$E$118,2)</f>
        <v>89502</v>
      </c>
      <c r="E66" s="12" t="str">
        <f>VLOOKUP(G66,Keys!$A$3:$B$30,2)</f>
        <v>SFR 6,000 - 9,000 Sf Zoning -- Site Values</v>
      </c>
      <c r="F66" s="19" t="str">
        <f t="shared" si="0"/>
        <v>AMF</v>
      </c>
      <c r="G66" s="21" t="str">
        <f t="shared" si="1"/>
        <v>C</v>
      </c>
      <c r="H66" s="26" t="str">
        <f t="shared" si="3"/>
        <v>ftp://wcftp.washoecounty.us/outtoworld/Neighborhood_Atlas/AM.pdf</v>
      </c>
      <c r="I66" s="30" t="str">
        <f t="shared" si="4"/>
        <v>https://www2.washoecounty.us/assessor/cama/search_download.php?command=dnld&amp;list=nbcsearch&amp;nbc=AMFC</v>
      </c>
      <c r="J66" s="11" t="s">
        <v>1279</v>
      </c>
      <c r="K66" s="23" t="s">
        <v>189</v>
      </c>
      <c r="N66" s="12" t="str">
        <f t="shared" si="5"/>
        <v>AM</v>
      </c>
      <c r="O66" s="12" t="str">
        <f t="shared" si="6"/>
        <v>A</v>
      </c>
      <c r="P66" s="12" t="str">
        <f t="shared" si="7"/>
        <v>C</v>
      </c>
    </row>
    <row r="67" spans="1:16" x14ac:dyDescent="0.3">
      <c r="A67" s="16" t="str">
        <f t="shared" si="2"/>
        <v>Manzanita Tapestry</v>
      </c>
      <c r="B67" s="52" t="str">
        <f>VLOOKUP(N67,Keys!$I$3:$J$21,2)</f>
        <v>South Washoe County</v>
      </c>
      <c r="C67" s="52" t="str">
        <f>VLOOKUP(D67,Keys!$Q$3:$S$31,2)</f>
        <v xml:space="preserve">Reno            </v>
      </c>
      <c r="D67" s="57">
        <f>VLOOKUP(N67,Keys!$D$3:$E$118,2)</f>
        <v>89509</v>
      </c>
      <c r="E67" s="12" t="str">
        <f>VLOOKUP(G67,Keys!$A$3:$B$30,2)</f>
        <v>SFR 1/2 Acre Zoniing -- Site Values</v>
      </c>
      <c r="F67" s="19" t="str">
        <f t="shared" ref="F67:F130" si="8">LEFT(K67,3)</f>
        <v>ANA</v>
      </c>
      <c r="G67" s="21" t="str">
        <f t="shared" ref="G67:G130" si="9">RIGHT(LEFT(K67,4),1)</f>
        <v>E</v>
      </c>
      <c r="H67" s="26" t="str">
        <f t="shared" si="3"/>
        <v>ftp://wcftp.washoecounty.us/outtoworld/Neighborhood_Atlas/AN.pdf</v>
      </c>
      <c r="I67" s="30" t="str">
        <f t="shared" si="4"/>
        <v>https://www2.washoecounty.us/assessor/cama/search_download.php?command=dnld&amp;list=nbcsearch&amp;nbc=ANAE</v>
      </c>
      <c r="J67" s="11" t="s">
        <v>1279</v>
      </c>
      <c r="K67" s="23" t="s">
        <v>192</v>
      </c>
      <c r="N67" s="12" t="str">
        <f t="shared" si="5"/>
        <v>AN</v>
      </c>
      <c r="O67" s="12" t="str">
        <f t="shared" si="6"/>
        <v>A</v>
      </c>
      <c r="P67" s="12" t="str">
        <f t="shared" si="7"/>
        <v>E</v>
      </c>
    </row>
    <row r="68" spans="1:16" x14ac:dyDescent="0.3">
      <c r="A68" s="16" t="str">
        <f t="shared" ref="A68:A131" si="10">SUBSTITUTE(K68,LEFT(K68,4)&amp;" - ","")</f>
        <v>Sweetwater Drive, Clover Way SFRs</v>
      </c>
      <c r="B68" s="52" t="str">
        <f>VLOOKUP(N68,Keys!$I$3:$J$21,2)</f>
        <v>South Washoe County</v>
      </c>
      <c r="C68" s="52" t="str">
        <f>VLOOKUP(D68,Keys!$Q$3:$S$31,2)</f>
        <v xml:space="preserve">Reno            </v>
      </c>
      <c r="D68" s="57">
        <f>VLOOKUP(N68,Keys!$D$3:$E$118,2)</f>
        <v>89509</v>
      </c>
      <c r="E68" s="12" t="str">
        <f>VLOOKUP(G68,Keys!$A$3:$B$30,2)</f>
        <v>SFR 1 Acre Zoning -- Site Values</v>
      </c>
      <c r="F68" s="19" t="str">
        <f t="shared" si="8"/>
        <v>ANB</v>
      </c>
      <c r="G68" s="21" t="str">
        <f t="shared" si="9"/>
        <v>F</v>
      </c>
      <c r="H68" s="26" t="str">
        <f t="shared" ref="H68:H131" si="11">"ftp://wcftp.washoecounty.us/outtoworld/Neighborhood_Atlas/"&amp;LEFT(K68,2)&amp;".pdf"</f>
        <v>ftp://wcftp.washoecounty.us/outtoworld/Neighborhood_Atlas/AN.pdf</v>
      </c>
      <c r="I68" s="30" t="str">
        <f t="shared" ref="I68:I131" si="12">"https://www2.washoecounty.us/assessor/cama/search_download.php?command=dnld&amp;list=nbcsearch&amp;nbc="&amp;LEFT(K68,4)</f>
        <v>https://www2.washoecounty.us/assessor/cama/search_download.php?command=dnld&amp;list=nbcsearch&amp;nbc=ANBF</v>
      </c>
      <c r="J68" s="11" t="s">
        <v>1279</v>
      </c>
      <c r="K68" s="23" t="s">
        <v>195</v>
      </c>
      <c r="N68" s="12" t="str">
        <f t="shared" ref="N68:N131" si="13">LEFT(K68,2)</f>
        <v>AN</v>
      </c>
      <c r="O68" s="12" t="str">
        <f t="shared" ref="O68:O131" si="14">LEFT(K68,1)</f>
        <v>A</v>
      </c>
      <c r="P68" s="12" t="str">
        <f t="shared" ref="P68:P131" si="15">RIGHT(LEFT(K68,4),1)</f>
        <v>F</v>
      </c>
    </row>
    <row r="69" spans="1:16" x14ac:dyDescent="0.3">
      <c r="A69" s="16" t="str">
        <f t="shared" si="10"/>
        <v>Quail Crossing Townhomes</v>
      </c>
      <c r="B69" s="52" t="str">
        <f>VLOOKUP(N69,Keys!$I$3:$J$21,2)</f>
        <v>South Washoe County</v>
      </c>
      <c r="C69" s="52" t="str">
        <f>VLOOKUP(D69,Keys!$Q$3:$S$31,2)</f>
        <v xml:space="preserve">Reno            </v>
      </c>
      <c r="D69" s="57">
        <f>VLOOKUP(N69,Keys!$D$3:$E$118,2)</f>
        <v>89509</v>
      </c>
      <c r="E69" s="12" t="str">
        <f>VLOOKUP(G69,Keys!$A$3:$B$30,2)</f>
        <v>Condos / Townhouse - Site Values</v>
      </c>
      <c r="F69" s="19" t="str">
        <f t="shared" si="8"/>
        <v>ANE</v>
      </c>
      <c r="G69" s="21" t="str">
        <f t="shared" si="9"/>
        <v>A</v>
      </c>
      <c r="H69" s="26" t="str">
        <f t="shared" si="11"/>
        <v>ftp://wcftp.washoecounty.us/outtoworld/Neighborhood_Atlas/AN.pdf</v>
      </c>
      <c r="I69" s="30" t="str">
        <f t="shared" si="12"/>
        <v>https://www2.washoecounty.us/assessor/cama/search_download.php?command=dnld&amp;list=nbcsearch&amp;nbc=ANEA</v>
      </c>
      <c r="J69" s="11" t="s">
        <v>1279</v>
      </c>
      <c r="K69" s="23" t="s">
        <v>198</v>
      </c>
      <c r="N69" s="12" t="str">
        <f t="shared" si="13"/>
        <v>AN</v>
      </c>
      <c r="O69" s="12" t="str">
        <f t="shared" si="14"/>
        <v>A</v>
      </c>
      <c r="P69" s="12" t="str">
        <f t="shared" si="15"/>
        <v>A</v>
      </c>
    </row>
    <row r="70" spans="1:16" x14ac:dyDescent="0.3">
      <c r="A70" s="16" t="str">
        <f t="shared" si="10"/>
        <v>Manzanita Estates East</v>
      </c>
      <c r="B70" s="52" t="str">
        <f>VLOOKUP(N70,Keys!$I$3:$J$21,2)</f>
        <v>South Washoe County</v>
      </c>
      <c r="C70" s="52" t="str">
        <f>VLOOKUP(D70,Keys!$Q$3:$S$31,2)</f>
        <v xml:space="preserve">Reno            </v>
      </c>
      <c r="D70" s="57">
        <f>VLOOKUP(N70,Keys!$D$3:$E$118,2)</f>
        <v>89509</v>
      </c>
      <c r="E70" s="12" t="str">
        <f>VLOOKUP(G70,Keys!$A$3:$B$30,2)</f>
        <v>SFR 1/2 Acre Zoniing -- Site Values</v>
      </c>
      <c r="F70" s="19" t="str">
        <f t="shared" si="8"/>
        <v>ANG</v>
      </c>
      <c r="G70" s="21" t="str">
        <f t="shared" si="9"/>
        <v>E</v>
      </c>
      <c r="H70" s="26" t="str">
        <f t="shared" si="11"/>
        <v>ftp://wcftp.washoecounty.us/outtoworld/Neighborhood_Atlas/AN.pdf</v>
      </c>
      <c r="I70" s="30" t="str">
        <f t="shared" si="12"/>
        <v>https://www2.washoecounty.us/assessor/cama/search_download.php?command=dnld&amp;list=nbcsearch&amp;nbc=ANGE</v>
      </c>
      <c r="J70" s="11" t="s">
        <v>1279</v>
      </c>
      <c r="K70" s="23" t="s">
        <v>201</v>
      </c>
      <c r="N70" s="12" t="str">
        <f t="shared" si="13"/>
        <v>AN</v>
      </c>
      <c r="O70" s="12" t="str">
        <f t="shared" si="14"/>
        <v>A</v>
      </c>
      <c r="P70" s="12" t="str">
        <f t="shared" si="15"/>
        <v>E</v>
      </c>
    </row>
    <row r="71" spans="1:16" x14ac:dyDescent="0.3">
      <c r="A71" s="16" t="str">
        <f t="shared" si="10"/>
        <v>West Rose Park</v>
      </c>
      <c r="B71" s="52" t="str">
        <f>VLOOKUP(N71,Keys!$I$3:$J$21,2)</f>
        <v>South Washoe County</v>
      </c>
      <c r="C71" s="52" t="str">
        <f>VLOOKUP(D71,Keys!$Q$3:$S$31,2)</f>
        <v xml:space="preserve">Reno            </v>
      </c>
      <c r="D71" s="57">
        <f>VLOOKUP(N71,Keys!$D$3:$E$118,2)</f>
        <v>89509</v>
      </c>
      <c r="E71" s="12" t="str">
        <f>VLOOKUP(G71,Keys!$A$3:$B$30,2)</f>
        <v>SFR 6,000 - 9,000 Sf Zoning -- Site Values</v>
      </c>
      <c r="F71" s="19" t="str">
        <f t="shared" si="8"/>
        <v>ANI</v>
      </c>
      <c r="G71" s="21" t="str">
        <f t="shared" si="9"/>
        <v>C</v>
      </c>
      <c r="H71" s="26" t="str">
        <f t="shared" si="11"/>
        <v>ftp://wcftp.washoecounty.us/outtoworld/Neighborhood_Atlas/AN.pdf</v>
      </c>
      <c r="I71" s="30" t="str">
        <f t="shared" si="12"/>
        <v>https://www2.washoecounty.us/assessor/cama/search_download.php?command=dnld&amp;list=nbcsearch&amp;nbc=ANIC</v>
      </c>
      <c r="J71" s="11" t="s">
        <v>1279</v>
      </c>
      <c r="K71" s="23" t="s">
        <v>204</v>
      </c>
      <c r="N71" s="12" t="str">
        <f t="shared" si="13"/>
        <v>AN</v>
      </c>
      <c r="O71" s="12" t="str">
        <f t="shared" si="14"/>
        <v>A</v>
      </c>
      <c r="P71" s="12" t="str">
        <f t="shared" si="15"/>
        <v>C</v>
      </c>
    </row>
    <row r="72" spans="1:16" x14ac:dyDescent="0.3">
      <c r="A72" s="16" t="str">
        <f t="shared" si="10"/>
        <v>Lakeridge Heights</v>
      </c>
      <c r="B72" s="52" t="str">
        <f>VLOOKUP(N72,Keys!$I$3:$J$21,2)</f>
        <v>South Washoe County</v>
      </c>
      <c r="C72" s="52" t="str">
        <f>VLOOKUP(D72,Keys!$Q$3:$S$31,2)</f>
        <v xml:space="preserve">Reno            </v>
      </c>
      <c r="D72" s="57">
        <f>VLOOKUP(N72,Keys!$D$3:$E$118,2)</f>
        <v>89509</v>
      </c>
      <c r="E72" s="12" t="str">
        <f>VLOOKUP(G72,Keys!$A$3:$B$30,2)</f>
        <v>SFR 6,000 - 9,000 Sf Zoning -- Site Values</v>
      </c>
      <c r="F72" s="19" t="str">
        <f t="shared" si="8"/>
        <v>ANL</v>
      </c>
      <c r="G72" s="21" t="str">
        <f t="shared" si="9"/>
        <v>C</v>
      </c>
      <c r="H72" s="26" t="str">
        <f t="shared" si="11"/>
        <v>ftp://wcftp.washoecounty.us/outtoworld/Neighborhood_Atlas/AN.pdf</v>
      </c>
      <c r="I72" s="30" t="str">
        <f t="shared" si="12"/>
        <v>https://www2.washoecounty.us/assessor/cama/search_download.php?command=dnld&amp;list=nbcsearch&amp;nbc=ANLC</v>
      </c>
      <c r="J72" s="11" t="s">
        <v>1279</v>
      </c>
      <c r="K72" s="23" t="s">
        <v>207</v>
      </c>
      <c r="N72" s="12" t="str">
        <f t="shared" si="13"/>
        <v>AN</v>
      </c>
      <c r="O72" s="12" t="str">
        <f t="shared" si="14"/>
        <v>A</v>
      </c>
      <c r="P72" s="12" t="str">
        <f t="shared" si="15"/>
        <v>C</v>
      </c>
    </row>
    <row r="73" spans="1:16" x14ac:dyDescent="0.3">
      <c r="A73" s="16" t="str">
        <f t="shared" si="10"/>
        <v>Skyline Blvd. SFRs</v>
      </c>
      <c r="B73" s="52" t="str">
        <f>VLOOKUP(N73,Keys!$I$3:$J$21,2)</f>
        <v>South Washoe County</v>
      </c>
      <c r="C73" s="52" t="str">
        <f>VLOOKUP(D73,Keys!$Q$3:$S$31,2)</f>
        <v xml:space="preserve">Reno            </v>
      </c>
      <c r="D73" s="57">
        <f>VLOOKUP(N73,Keys!$D$3:$E$118,2)</f>
        <v>89509</v>
      </c>
      <c r="E73" s="12" t="str">
        <f>VLOOKUP(G73,Keys!$A$3:$B$30,2)</f>
        <v>SFR 1/2 Acre Zoniing -- Site Values</v>
      </c>
      <c r="F73" s="19" t="str">
        <f t="shared" si="8"/>
        <v>ANO</v>
      </c>
      <c r="G73" s="21" t="str">
        <f t="shared" si="9"/>
        <v>E</v>
      </c>
      <c r="H73" s="26" t="str">
        <f t="shared" si="11"/>
        <v>ftp://wcftp.washoecounty.us/outtoworld/Neighborhood_Atlas/AN.pdf</v>
      </c>
      <c r="I73" s="30" t="str">
        <f t="shared" si="12"/>
        <v>https://www2.washoecounty.us/assessor/cama/search_download.php?command=dnld&amp;list=nbcsearch&amp;nbc=ANOE</v>
      </c>
      <c r="J73" s="11" t="s">
        <v>1279</v>
      </c>
      <c r="K73" s="23" t="s">
        <v>210</v>
      </c>
      <c r="N73" s="12" t="str">
        <f t="shared" si="13"/>
        <v>AN</v>
      </c>
      <c r="O73" s="12" t="str">
        <f t="shared" si="14"/>
        <v>A</v>
      </c>
      <c r="P73" s="12" t="str">
        <f t="shared" si="15"/>
        <v>E</v>
      </c>
    </row>
    <row r="74" spans="1:16" x14ac:dyDescent="0.3">
      <c r="A74" s="16" t="str">
        <f t="shared" si="10"/>
        <v>Commercial</v>
      </c>
      <c r="B74" s="52" t="str">
        <f>VLOOKUP(N74,Keys!$I$3:$J$21,2)</f>
        <v>South Washoe County</v>
      </c>
      <c r="C74" s="52" t="str">
        <f>VLOOKUP(D74,Keys!$Q$3:$S$31,2)</f>
        <v xml:space="preserve">Reno            </v>
      </c>
      <c r="D74" s="57">
        <f>VLOOKUP(N74,Keys!$D$3:$E$118,2)</f>
        <v>89509</v>
      </c>
      <c r="E74" s="12" t="str">
        <f>VLOOKUP(G74,Keys!$A$3:$B$30,2)</f>
        <v>Commercial - General -- Square Foot Values</v>
      </c>
      <c r="F74" s="19" t="str">
        <f t="shared" si="8"/>
        <v>ANQ</v>
      </c>
      <c r="G74" s="21" t="str">
        <f t="shared" si="9"/>
        <v>Q</v>
      </c>
      <c r="H74" s="26" t="str">
        <f t="shared" si="11"/>
        <v>ftp://wcftp.washoecounty.us/outtoworld/Neighborhood_Atlas/AN.pdf</v>
      </c>
      <c r="I74" s="30" t="str">
        <f t="shared" si="12"/>
        <v>https://www2.washoecounty.us/assessor/cama/search_download.php?command=dnld&amp;list=nbcsearch&amp;nbc=ANQQ</v>
      </c>
      <c r="J74" s="11" t="s">
        <v>1279</v>
      </c>
      <c r="K74" s="23" t="s">
        <v>213</v>
      </c>
      <c r="N74" s="12" t="str">
        <f t="shared" si="13"/>
        <v>AN</v>
      </c>
      <c r="O74" s="12" t="str">
        <f t="shared" si="14"/>
        <v>A</v>
      </c>
      <c r="P74" s="12" t="str">
        <f t="shared" si="15"/>
        <v>Q</v>
      </c>
    </row>
    <row r="75" spans="1:16" x14ac:dyDescent="0.3">
      <c r="A75" s="16" t="str">
        <f t="shared" si="10"/>
        <v>Skyline Villas Condos</v>
      </c>
      <c r="B75" s="52" t="str">
        <f>VLOOKUP(N75,Keys!$I$3:$J$21,2)</f>
        <v>South Washoe County</v>
      </c>
      <c r="C75" s="52" t="str">
        <f>VLOOKUP(D75,Keys!$Q$3:$S$31,2)</f>
        <v xml:space="preserve">Reno            </v>
      </c>
      <c r="D75" s="57">
        <f>VLOOKUP(N75,Keys!$D$3:$E$118,2)</f>
        <v>89509</v>
      </c>
      <c r="E75" s="12" t="str">
        <f>VLOOKUP(G75,Keys!$A$3:$B$30,2)</f>
        <v>Condos / Townhouse - Site Values</v>
      </c>
      <c r="F75" s="19" t="str">
        <f t="shared" si="8"/>
        <v>ANT</v>
      </c>
      <c r="G75" s="21" t="str">
        <f t="shared" si="9"/>
        <v>A</v>
      </c>
      <c r="H75" s="26" t="str">
        <f t="shared" si="11"/>
        <v>ftp://wcftp.washoecounty.us/outtoworld/Neighborhood_Atlas/AN.pdf</v>
      </c>
      <c r="I75" s="30" t="str">
        <f t="shared" si="12"/>
        <v>https://www2.washoecounty.us/assessor/cama/search_download.php?command=dnld&amp;list=nbcsearch&amp;nbc=ANTA</v>
      </c>
      <c r="J75" s="11" t="s">
        <v>1279</v>
      </c>
      <c r="K75" s="23" t="s">
        <v>216</v>
      </c>
      <c r="N75" s="12" t="str">
        <f t="shared" si="13"/>
        <v>AN</v>
      </c>
      <c r="O75" s="12" t="str">
        <f t="shared" si="14"/>
        <v>A</v>
      </c>
      <c r="P75" s="12" t="str">
        <f t="shared" si="15"/>
        <v>A</v>
      </c>
    </row>
    <row r="76" spans="1:16" x14ac:dyDescent="0.3">
      <c r="A76" s="16" t="str">
        <f t="shared" si="10"/>
        <v>Common Area/Token Value</v>
      </c>
      <c r="B76" s="52" t="str">
        <f>VLOOKUP(N76,Keys!$I$3:$J$21,2)</f>
        <v>South Washoe County</v>
      </c>
      <c r="C76" s="52" t="str">
        <f>VLOOKUP(D76,Keys!$Q$3:$S$31,2)</f>
        <v xml:space="preserve">Reno            </v>
      </c>
      <c r="D76" s="57">
        <f>VLOOKUP(N76,Keys!$D$3:$E$118,2)</f>
        <v>89509</v>
      </c>
      <c r="E76" s="12" t="str">
        <f>VLOOKUP(G76,Keys!$A$3:$B$30,2)</f>
        <v>Token Values -- Common Area / Splinters / Unbuildable</v>
      </c>
      <c r="F76" s="19" t="str">
        <f t="shared" si="8"/>
        <v>ANV</v>
      </c>
      <c r="G76" s="21" t="str">
        <f t="shared" si="9"/>
        <v>V</v>
      </c>
      <c r="H76" s="26" t="str">
        <f t="shared" si="11"/>
        <v>ftp://wcftp.washoecounty.us/outtoworld/Neighborhood_Atlas/AN.pdf</v>
      </c>
      <c r="I76" s="30" t="str">
        <f t="shared" si="12"/>
        <v>https://www2.washoecounty.us/assessor/cama/search_download.php?command=dnld&amp;list=nbcsearch&amp;nbc=ANVV</v>
      </c>
      <c r="J76" s="11" t="s">
        <v>1279</v>
      </c>
      <c r="K76" s="23" t="s">
        <v>219</v>
      </c>
      <c r="N76" s="12" t="str">
        <f t="shared" si="13"/>
        <v>AN</v>
      </c>
      <c r="O76" s="12" t="str">
        <f t="shared" si="14"/>
        <v>A</v>
      </c>
      <c r="P76" s="12" t="str">
        <f t="shared" si="15"/>
        <v>V</v>
      </c>
    </row>
    <row r="77" spans="1:16" x14ac:dyDescent="0.3">
      <c r="A77" s="16" t="str">
        <f t="shared" si="10"/>
        <v>The Highlands</v>
      </c>
      <c r="B77" s="52" t="str">
        <f>VLOOKUP(N77,Keys!$I$3:$J$21,2)</f>
        <v>South Washoe County</v>
      </c>
      <c r="C77" s="52" t="str">
        <f>VLOOKUP(D77,Keys!$Q$3:$S$31,2)</f>
        <v xml:space="preserve">Reno            </v>
      </c>
      <c r="D77" s="57">
        <f>VLOOKUP(N77,Keys!$D$3:$E$118,2)</f>
        <v>89509</v>
      </c>
      <c r="E77" s="12" t="str">
        <f>VLOOKUP(G77,Keys!$A$3:$B$30,2)</f>
        <v>SFR 12,000 - 15,000 Sf Zoning -- Site Values</v>
      </c>
      <c r="F77" s="19" t="str">
        <f t="shared" si="8"/>
        <v>ANZ</v>
      </c>
      <c r="G77" s="21" t="str">
        <f t="shared" si="9"/>
        <v>D</v>
      </c>
      <c r="H77" s="26" t="str">
        <f t="shared" si="11"/>
        <v>ftp://wcftp.washoecounty.us/outtoworld/Neighborhood_Atlas/AN.pdf</v>
      </c>
      <c r="I77" s="30" t="str">
        <f t="shared" si="12"/>
        <v>https://www2.washoecounty.us/assessor/cama/search_download.php?command=dnld&amp;list=nbcsearch&amp;nbc=ANZD</v>
      </c>
      <c r="J77" s="11" t="s">
        <v>1279</v>
      </c>
      <c r="K77" s="23" t="s">
        <v>222</v>
      </c>
      <c r="N77" s="12" t="str">
        <f t="shared" si="13"/>
        <v>AN</v>
      </c>
      <c r="O77" s="12" t="str">
        <f t="shared" si="14"/>
        <v>A</v>
      </c>
      <c r="P77" s="12" t="str">
        <f t="shared" si="15"/>
        <v>D</v>
      </c>
    </row>
    <row r="78" spans="1:16" x14ac:dyDescent="0.3">
      <c r="A78" s="16" t="str">
        <f t="shared" si="10"/>
        <v>Commercial</v>
      </c>
      <c r="B78" s="52" t="str">
        <f>VLOOKUP(N78,Keys!$I$3:$J$21,2)</f>
        <v>South Washoe County</v>
      </c>
      <c r="C78" s="52" t="str">
        <f>VLOOKUP(D78,Keys!$Q$3:$S$31,2)</f>
        <v xml:space="preserve">Reno            </v>
      </c>
      <c r="D78" s="57">
        <f>VLOOKUP(N78,Keys!$D$3:$E$118,2)</f>
        <v>89501</v>
      </c>
      <c r="E78" s="12" t="str">
        <f>VLOOKUP(G78,Keys!$A$3:$B$30,2)</f>
        <v>Commercial - General -- Square Foot Values</v>
      </c>
      <c r="F78" s="19" t="str">
        <f t="shared" si="8"/>
        <v>AOB</v>
      </c>
      <c r="G78" s="21" t="str">
        <f t="shared" si="9"/>
        <v>Q</v>
      </c>
      <c r="H78" s="26" t="str">
        <f t="shared" si="11"/>
        <v>ftp://wcftp.washoecounty.us/outtoworld/Neighborhood_Atlas/AO.pdf</v>
      </c>
      <c r="I78" s="30" t="str">
        <f t="shared" si="12"/>
        <v>https://www2.washoecounty.us/assessor/cama/search_download.php?command=dnld&amp;list=nbcsearch&amp;nbc=AOBQ</v>
      </c>
      <c r="J78" s="11" t="s">
        <v>1279</v>
      </c>
      <c r="K78" s="23" t="s">
        <v>225</v>
      </c>
      <c r="N78" s="12" t="str">
        <f t="shared" si="13"/>
        <v>AO</v>
      </c>
      <c r="O78" s="12" t="str">
        <f t="shared" si="14"/>
        <v>A</v>
      </c>
      <c r="P78" s="12" t="str">
        <f t="shared" si="15"/>
        <v>Q</v>
      </c>
    </row>
    <row r="79" spans="1:16" x14ac:dyDescent="0.3">
      <c r="A79" s="16" t="str">
        <f t="shared" si="10"/>
        <v>Arlington Towers</v>
      </c>
      <c r="B79" s="52" t="str">
        <f>VLOOKUP(N79,Keys!$I$3:$J$21,2)</f>
        <v>South Washoe County</v>
      </c>
      <c r="C79" s="52" t="str">
        <f>VLOOKUP(D79,Keys!$Q$3:$S$31,2)</f>
        <v xml:space="preserve">Reno            </v>
      </c>
      <c r="D79" s="57">
        <f>VLOOKUP(N79,Keys!$D$3:$E$118,2)</f>
        <v>89501</v>
      </c>
      <c r="E79" s="12" t="str">
        <f>VLOOKUP(G79,Keys!$A$3:$B$30,2)</f>
        <v>Condos / Townhouse - Site Values</v>
      </c>
      <c r="F79" s="19" t="str">
        <f t="shared" si="8"/>
        <v>AOE</v>
      </c>
      <c r="G79" s="21" t="str">
        <f t="shared" si="9"/>
        <v>A</v>
      </c>
      <c r="H79" s="26" t="str">
        <f t="shared" si="11"/>
        <v>ftp://wcftp.washoecounty.us/outtoworld/Neighborhood_Atlas/AO.pdf</v>
      </c>
      <c r="I79" s="30" t="str">
        <f t="shared" si="12"/>
        <v>https://www2.washoecounty.us/assessor/cama/search_download.php?command=dnld&amp;list=nbcsearch&amp;nbc=AOEA</v>
      </c>
      <c r="J79" s="11" t="s">
        <v>1279</v>
      </c>
      <c r="K79" s="23" t="s">
        <v>228</v>
      </c>
      <c r="N79" s="12" t="str">
        <f t="shared" si="13"/>
        <v>AO</v>
      </c>
      <c r="O79" s="12" t="str">
        <f t="shared" si="14"/>
        <v>A</v>
      </c>
      <c r="P79" s="12" t="str">
        <f t="shared" si="15"/>
        <v>A</v>
      </c>
    </row>
    <row r="80" spans="1:16" x14ac:dyDescent="0.3">
      <c r="A80" s="16" t="str">
        <f t="shared" si="10"/>
        <v>St. Mary's Hospital District</v>
      </c>
      <c r="B80" s="52" t="str">
        <f>VLOOKUP(N80,Keys!$I$3:$J$21,2)</f>
        <v>South Washoe County</v>
      </c>
      <c r="C80" s="52" t="str">
        <f>VLOOKUP(D80,Keys!$Q$3:$S$31,2)</f>
        <v xml:space="preserve">Reno            </v>
      </c>
      <c r="D80" s="57">
        <f>VLOOKUP(N80,Keys!$D$3:$E$118,2)</f>
        <v>89501</v>
      </c>
      <c r="E80" s="12" t="str">
        <f>VLOOKUP(G80,Keys!$A$3:$B$30,2)</f>
        <v>Office -- Square Foot Values</v>
      </c>
      <c r="F80" s="19" t="str">
        <f t="shared" si="8"/>
        <v>AOI</v>
      </c>
      <c r="G80" s="21" t="str">
        <f t="shared" si="9"/>
        <v>O</v>
      </c>
      <c r="H80" s="26" t="str">
        <f t="shared" si="11"/>
        <v>ftp://wcftp.washoecounty.us/outtoworld/Neighborhood_Atlas/AO.pdf</v>
      </c>
      <c r="I80" s="30" t="str">
        <f t="shared" si="12"/>
        <v>https://www2.washoecounty.us/assessor/cama/search_download.php?command=dnld&amp;list=nbcsearch&amp;nbc=AOIO</v>
      </c>
      <c r="J80" s="11" t="s">
        <v>1279</v>
      </c>
      <c r="K80" s="23" t="s">
        <v>231</v>
      </c>
      <c r="N80" s="12" t="str">
        <f t="shared" si="13"/>
        <v>AO</v>
      </c>
      <c r="O80" s="12" t="str">
        <f t="shared" si="14"/>
        <v>A</v>
      </c>
      <c r="P80" s="12" t="str">
        <f t="shared" si="15"/>
        <v>O</v>
      </c>
    </row>
    <row r="81" spans="1:16" x14ac:dyDescent="0.3">
      <c r="A81" s="16" t="str">
        <f t="shared" si="10"/>
        <v>Common Area/Token Values</v>
      </c>
      <c r="B81" s="52" t="str">
        <f>VLOOKUP(N81,Keys!$I$3:$J$21,2)</f>
        <v>South Washoe County</v>
      </c>
      <c r="C81" s="52" t="str">
        <f>VLOOKUP(D81,Keys!$Q$3:$S$31,2)</f>
        <v xml:space="preserve">Reno            </v>
      </c>
      <c r="D81" s="57">
        <f>VLOOKUP(N81,Keys!$D$3:$E$118,2)</f>
        <v>89501</v>
      </c>
      <c r="E81" s="12" t="str">
        <f>VLOOKUP(G81,Keys!$A$3:$B$30,2)</f>
        <v>Token Values -- Common Area / Splinters / Unbuildable</v>
      </c>
      <c r="F81" s="19" t="str">
        <f t="shared" si="8"/>
        <v>AOV</v>
      </c>
      <c r="G81" s="21" t="str">
        <f t="shared" si="9"/>
        <v>V</v>
      </c>
      <c r="H81" s="26" t="str">
        <f t="shared" si="11"/>
        <v>ftp://wcftp.washoecounty.us/outtoworld/Neighborhood_Atlas/AO.pdf</v>
      </c>
      <c r="I81" s="30" t="str">
        <f t="shared" si="12"/>
        <v>https://www2.washoecounty.us/assessor/cama/search_download.php?command=dnld&amp;list=nbcsearch&amp;nbc=AOVV</v>
      </c>
      <c r="J81" s="11" t="s">
        <v>1279</v>
      </c>
      <c r="K81" s="23" t="s">
        <v>234</v>
      </c>
      <c r="N81" s="12" t="str">
        <f t="shared" si="13"/>
        <v>AO</v>
      </c>
      <c r="O81" s="12" t="str">
        <f t="shared" si="14"/>
        <v>A</v>
      </c>
      <c r="P81" s="12" t="str">
        <f t="shared" si="15"/>
        <v>V</v>
      </c>
    </row>
    <row r="82" spans="1:16" x14ac:dyDescent="0.3">
      <c r="A82" s="16" t="str">
        <f t="shared" si="10"/>
        <v>Sierra Vista Condos</v>
      </c>
      <c r="B82" s="52" t="str">
        <f>VLOOKUP(N82,Keys!$I$3:$J$21,2)</f>
        <v>South Washoe County</v>
      </c>
      <c r="C82" s="52" t="str">
        <f>VLOOKUP(D82,Keys!$Q$3:$S$31,2)</f>
        <v xml:space="preserve">Reno,  Lawton          </v>
      </c>
      <c r="D82" s="57">
        <f>VLOOKUP(N82,Keys!$D$3:$E$118,2)</f>
        <v>89503</v>
      </c>
      <c r="E82" s="12" t="str">
        <f>VLOOKUP(G82,Keys!$A$3:$B$30,2)</f>
        <v>Condos / Townhouse - Site Values</v>
      </c>
      <c r="F82" s="19" t="str">
        <f t="shared" si="8"/>
        <v>BAB</v>
      </c>
      <c r="G82" s="21" t="str">
        <f t="shared" si="9"/>
        <v>A</v>
      </c>
      <c r="H82" s="26" t="str">
        <f t="shared" si="11"/>
        <v>ftp://wcftp.washoecounty.us/outtoworld/Neighborhood_Atlas/BA.pdf</v>
      </c>
      <c r="I82" s="30" t="str">
        <f t="shared" si="12"/>
        <v>https://www2.washoecounty.us/assessor/cama/search_download.php?command=dnld&amp;list=nbcsearch&amp;nbc=BABA</v>
      </c>
      <c r="J82" s="11" t="s">
        <v>1279</v>
      </c>
      <c r="K82" s="23" t="s">
        <v>237</v>
      </c>
      <c r="N82" s="12" t="str">
        <f t="shared" si="13"/>
        <v>BA</v>
      </c>
      <c r="O82" s="12" t="str">
        <f t="shared" si="14"/>
        <v>B</v>
      </c>
      <c r="P82" s="12" t="str">
        <f t="shared" si="15"/>
        <v>A</v>
      </c>
    </row>
    <row r="83" spans="1:16" x14ac:dyDescent="0.3">
      <c r="A83" s="16" t="str">
        <f t="shared" si="10"/>
        <v>Commercial</v>
      </c>
      <c r="B83" s="52" t="str">
        <f>VLOOKUP(N83,Keys!$I$3:$J$21,2)</f>
        <v>South Washoe County</v>
      </c>
      <c r="C83" s="52" t="str">
        <f>VLOOKUP(D83,Keys!$Q$3:$S$31,2)</f>
        <v xml:space="preserve">Reno,  Lawton          </v>
      </c>
      <c r="D83" s="57">
        <f>VLOOKUP(N83,Keys!$D$3:$E$118,2)</f>
        <v>89503</v>
      </c>
      <c r="E83" s="12" t="str">
        <f>VLOOKUP(G83,Keys!$A$3:$B$30,2)</f>
        <v>Commercial - General -- Square Foot Values</v>
      </c>
      <c r="F83" s="19" t="str">
        <f t="shared" si="8"/>
        <v>BAD</v>
      </c>
      <c r="G83" s="21" t="str">
        <f t="shared" si="9"/>
        <v>Q</v>
      </c>
      <c r="H83" s="26" t="str">
        <f t="shared" si="11"/>
        <v>ftp://wcftp.washoecounty.us/outtoworld/Neighborhood_Atlas/BA.pdf</v>
      </c>
      <c r="I83" s="30" t="str">
        <f t="shared" si="12"/>
        <v>https://www2.washoecounty.us/assessor/cama/search_download.php?command=dnld&amp;list=nbcsearch&amp;nbc=BADQ</v>
      </c>
      <c r="J83" s="11" t="s">
        <v>1279</v>
      </c>
      <c r="K83" s="23" t="s">
        <v>240</v>
      </c>
      <c r="N83" s="12" t="str">
        <f t="shared" si="13"/>
        <v>BA</v>
      </c>
      <c r="O83" s="12" t="str">
        <f t="shared" si="14"/>
        <v>B</v>
      </c>
      <c r="P83" s="12" t="str">
        <f t="shared" si="15"/>
        <v>Q</v>
      </c>
    </row>
    <row r="84" spans="1:16" x14ac:dyDescent="0.3">
      <c r="A84" s="16" t="str">
        <f t="shared" si="10"/>
        <v>SFRs (QC 2.0 thru 2.5)</v>
      </c>
      <c r="B84" s="52" t="str">
        <f>VLOOKUP(N84,Keys!$I$3:$J$21,2)</f>
        <v>South Washoe County</v>
      </c>
      <c r="C84" s="52" t="str">
        <f>VLOOKUP(D84,Keys!$Q$3:$S$31,2)</f>
        <v xml:space="preserve">Reno,  Lawton          </v>
      </c>
      <c r="D84" s="57">
        <f>VLOOKUP(N84,Keys!$D$3:$E$118,2)</f>
        <v>89503</v>
      </c>
      <c r="E84" s="12" t="str">
        <f>VLOOKUP(G84,Keys!$A$3:$B$30,2)</f>
        <v>SFR 6,000 - 9,000 Sf Zoning -- Site Values</v>
      </c>
      <c r="F84" s="19" t="str">
        <f t="shared" si="8"/>
        <v>BAG</v>
      </c>
      <c r="G84" s="21" t="str">
        <f t="shared" si="9"/>
        <v>C</v>
      </c>
      <c r="H84" s="26" t="str">
        <f t="shared" si="11"/>
        <v>ftp://wcftp.washoecounty.us/outtoworld/Neighborhood_Atlas/BA.pdf</v>
      </c>
      <c r="I84" s="30" t="str">
        <f t="shared" si="12"/>
        <v>https://www2.washoecounty.us/assessor/cama/search_download.php?command=dnld&amp;list=nbcsearch&amp;nbc=BAGC</v>
      </c>
      <c r="J84" s="11" t="s">
        <v>1279</v>
      </c>
      <c r="K84" s="23" t="s">
        <v>243</v>
      </c>
      <c r="N84" s="12" t="str">
        <f t="shared" si="13"/>
        <v>BA</v>
      </c>
      <c r="O84" s="12" t="str">
        <f t="shared" si="14"/>
        <v>B</v>
      </c>
      <c r="P84" s="12" t="str">
        <f t="shared" si="15"/>
        <v>C</v>
      </c>
    </row>
    <row r="85" spans="1:16" x14ac:dyDescent="0.3">
      <c r="A85" s="16" t="str">
        <f t="shared" si="10"/>
        <v>Northgate - Country Crest</v>
      </c>
      <c r="B85" s="52" t="str">
        <f>VLOOKUP(N85,Keys!$I$3:$J$21,2)</f>
        <v>South Washoe County</v>
      </c>
      <c r="C85" s="52" t="str">
        <f>VLOOKUP(D85,Keys!$Q$3:$S$31,2)</f>
        <v xml:space="preserve">Reno,  Lawton          </v>
      </c>
      <c r="D85" s="57">
        <f>VLOOKUP(N85,Keys!$D$3:$E$118,2)</f>
        <v>89503</v>
      </c>
      <c r="E85" s="12" t="str">
        <f>VLOOKUP(G85,Keys!$A$3:$B$30,2)</f>
        <v>SFR 6,000 - 9,000 Sf Zoning -- Site Values</v>
      </c>
      <c r="F85" s="19" t="str">
        <f t="shared" si="8"/>
        <v>BAI</v>
      </c>
      <c r="G85" s="21" t="str">
        <f t="shared" si="9"/>
        <v>C</v>
      </c>
      <c r="H85" s="26" t="str">
        <f t="shared" si="11"/>
        <v>ftp://wcftp.washoecounty.us/outtoworld/Neighborhood_Atlas/BA.pdf</v>
      </c>
      <c r="I85" s="30" t="str">
        <f t="shared" si="12"/>
        <v>https://www2.washoecounty.us/assessor/cama/search_download.php?command=dnld&amp;list=nbcsearch&amp;nbc=BAIC</v>
      </c>
      <c r="J85" s="11" t="s">
        <v>1279</v>
      </c>
      <c r="K85" s="23" t="s">
        <v>246</v>
      </c>
      <c r="N85" s="12" t="str">
        <f t="shared" si="13"/>
        <v>BA</v>
      </c>
      <c r="O85" s="12" t="str">
        <f t="shared" si="14"/>
        <v>B</v>
      </c>
      <c r="P85" s="12" t="str">
        <f t="shared" si="15"/>
        <v>C</v>
      </c>
    </row>
    <row r="86" spans="1:16" x14ac:dyDescent="0.3">
      <c r="A86" s="16" t="str">
        <f t="shared" si="10"/>
        <v>Northgate - Castle Rock</v>
      </c>
      <c r="B86" s="52" t="str">
        <f>VLOOKUP(N86,Keys!$I$3:$J$21,2)</f>
        <v>South Washoe County</v>
      </c>
      <c r="C86" s="52" t="str">
        <f>VLOOKUP(D86,Keys!$Q$3:$S$31,2)</f>
        <v xml:space="preserve">Reno,  Lawton          </v>
      </c>
      <c r="D86" s="57">
        <f>VLOOKUP(N86,Keys!$D$3:$E$118,2)</f>
        <v>89503</v>
      </c>
      <c r="E86" s="12" t="str">
        <f>VLOOKUP(G86,Keys!$A$3:$B$30,2)</f>
        <v>SFR 12,000 - 15,000 Sf Zoning -- Site Values</v>
      </c>
      <c r="F86" s="19" t="str">
        <f t="shared" si="8"/>
        <v>BAM</v>
      </c>
      <c r="G86" s="21" t="str">
        <f t="shared" si="9"/>
        <v>D</v>
      </c>
      <c r="H86" s="26" t="str">
        <f t="shared" si="11"/>
        <v>ftp://wcftp.washoecounty.us/outtoworld/Neighborhood_Atlas/BA.pdf</v>
      </c>
      <c r="I86" s="30" t="str">
        <f t="shared" si="12"/>
        <v>https://www2.washoecounty.us/assessor/cama/search_download.php?command=dnld&amp;list=nbcsearch&amp;nbc=BAMD</v>
      </c>
      <c r="J86" s="11" t="s">
        <v>1279</v>
      </c>
      <c r="K86" s="23" t="s">
        <v>249</v>
      </c>
      <c r="N86" s="12" t="str">
        <f t="shared" si="13"/>
        <v>BA</v>
      </c>
      <c r="O86" s="12" t="str">
        <f t="shared" si="14"/>
        <v>B</v>
      </c>
      <c r="P86" s="12" t="str">
        <f t="shared" si="15"/>
        <v>D</v>
      </c>
    </row>
    <row r="87" spans="1:16" x14ac:dyDescent="0.3">
      <c r="A87" s="16" t="str">
        <f t="shared" si="10"/>
        <v>Silver Creek Condos</v>
      </c>
      <c r="B87" s="52" t="str">
        <f>VLOOKUP(N87,Keys!$I$3:$J$21,2)</f>
        <v>South Washoe County</v>
      </c>
      <c r="C87" s="52" t="str">
        <f>VLOOKUP(D87,Keys!$Q$3:$S$31,2)</f>
        <v xml:space="preserve">Reno,  Mogul, Somersett         </v>
      </c>
      <c r="D87" s="57">
        <f>VLOOKUP(N87,Keys!$D$3:$E$118,2)</f>
        <v>89523</v>
      </c>
      <c r="E87" s="12" t="str">
        <f>VLOOKUP(G87,Keys!$A$3:$B$30,2)</f>
        <v>Condos / Townhouse - Site Values</v>
      </c>
      <c r="F87" s="19" t="str">
        <f t="shared" si="8"/>
        <v>BBA</v>
      </c>
      <c r="G87" s="21" t="str">
        <f t="shared" si="9"/>
        <v>A</v>
      </c>
      <c r="H87" s="26" t="str">
        <f t="shared" si="11"/>
        <v>ftp://wcftp.washoecounty.us/outtoworld/Neighborhood_Atlas/BB.pdf</v>
      </c>
      <c r="I87" s="30" t="str">
        <f t="shared" si="12"/>
        <v>https://www2.washoecounty.us/assessor/cama/search_download.php?command=dnld&amp;list=nbcsearch&amp;nbc=BBAA</v>
      </c>
      <c r="J87" s="11" t="s">
        <v>1279</v>
      </c>
      <c r="K87" s="23" t="s">
        <v>252</v>
      </c>
      <c r="N87" s="12" t="str">
        <f t="shared" si="13"/>
        <v>BB</v>
      </c>
      <c r="O87" s="12" t="str">
        <f t="shared" si="14"/>
        <v>B</v>
      </c>
      <c r="P87" s="12" t="str">
        <f t="shared" si="15"/>
        <v>A</v>
      </c>
    </row>
    <row r="88" spans="1:16" x14ac:dyDescent="0.3">
      <c r="A88" s="16" t="str">
        <f t="shared" si="10"/>
        <v>Commercial</v>
      </c>
      <c r="B88" s="52" t="str">
        <f>VLOOKUP(N88,Keys!$I$3:$J$21,2)</f>
        <v>South Washoe County</v>
      </c>
      <c r="C88" s="52" t="str">
        <f>VLOOKUP(D88,Keys!$Q$3:$S$31,2)</f>
        <v xml:space="preserve">Reno,  Mogul, Somersett         </v>
      </c>
      <c r="D88" s="57">
        <f>VLOOKUP(N88,Keys!$D$3:$E$118,2)</f>
        <v>89523</v>
      </c>
      <c r="E88" s="12" t="str">
        <f>VLOOKUP(G88,Keys!$A$3:$B$30,2)</f>
        <v>Commercial - General -- Square Foot Values</v>
      </c>
      <c r="F88" s="19" t="str">
        <f t="shared" si="8"/>
        <v>BBC</v>
      </c>
      <c r="G88" s="21" t="str">
        <f t="shared" si="9"/>
        <v>Q</v>
      </c>
      <c r="H88" s="26" t="str">
        <f t="shared" si="11"/>
        <v>ftp://wcftp.washoecounty.us/outtoworld/Neighborhood_Atlas/BB.pdf</v>
      </c>
      <c r="I88" s="30" t="str">
        <f t="shared" si="12"/>
        <v>https://www2.washoecounty.us/assessor/cama/search_download.php?command=dnld&amp;list=nbcsearch&amp;nbc=BBCQ</v>
      </c>
      <c r="J88" s="11" t="s">
        <v>1279</v>
      </c>
      <c r="K88" s="23" t="s">
        <v>255</v>
      </c>
      <c r="N88" s="12" t="str">
        <f t="shared" si="13"/>
        <v>BB</v>
      </c>
      <c r="O88" s="12" t="str">
        <f t="shared" si="14"/>
        <v>B</v>
      </c>
      <c r="P88" s="12" t="str">
        <f t="shared" si="15"/>
        <v>Q</v>
      </c>
    </row>
    <row r="89" spans="1:16" x14ac:dyDescent="0.3">
      <c r="A89" s="16" t="str">
        <f t="shared" si="10"/>
        <v>Villa Toscana Condos</v>
      </c>
      <c r="B89" s="52" t="str">
        <f>VLOOKUP(N89,Keys!$I$3:$J$21,2)</f>
        <v>South Washoe County</v>
      </c>
      <c r="C89" s="52" t="str">
        <f>VLOOKUP(D89,Keys!$Q$3:$S$31,2)</f>
        <v xml:space="preserve">Reno,  Mogul, Somersett         </v>
      </c>
      <c r="D89" s="57">
        <f>VLOOKUP(N89,Keys!$D$3:$E$118,2)</f>
        <v>89523</v>
      </c>
      <c r="E89" s="12" t="str">
        <f>VLOOKUP(G89,Keys!$A$3:$B$30,2)</f>
        <v>Condos / Townhouse - Site Values</v>
      </c>
      <c r="F89" s="19" t="str">
        <f t="shared" si="8"/>
        <v>BBG</v>
      </c>
      <c r="G89" s="21" t="str">
        <f t="shared" si="9"/>
        <v>A</v>
      </c>
      <c r="H89" s="26" t="str">
        <f t="shared" si="11"/>
        <v>ftp://wcftp.washoecounty.us/outtoworld/Neighborhood_Atlas/BB.pdf</v>
      </c>
      <c r="I89" s="30" t="str">
        <f t="shared" si="12"/>
        <v>https://www2.washoecounty.us/assessor/cama/search_download.php?command=dnld&amp;list=nbcsearch&amp;nbc=BBGA</v>
      </c>
      <c r="J89" s="11" t="s">
        <v>1279</v>
      </c>
      <c r="K89" s="23" t="s">
        <v>258</v>
      </c>
      <c r="N89" s="12" t="str">
        <f t="shared" si="13"/>
        <v>BB</v>
      </c>
      <c r="O89" s="12" t="str">
        <f t="shared" si="14"/>
        <v>B</v>
      </c>
      <c r="P89" s="12" t="str">
        <f t="shared" si="15"/>
        <v>A</v>
      </c>
    </row>
    <row r="90" spans="1:16" x14ac:dyDescent="0.3">
      <c r="A90" s="16" t="str">
        <f t="shared" si="10"/>
        <v>Canyon Creek</v>
      </c>
      <c r="B90" s="52" t="str">
        <f>VLOOKUP(N90,Keys!$I$3:$J$21,2)</f>
        <v>South Washoe County</v>
      </c>
      <c r="C90" s="52" t="str">
        <f>VLOOKUP(D90,Keys!$Q$3:$S$31,2)</f>
        <v xml:space="preserve">Reno,  Mogul, Somersett         </v>
      </c>
      <c r="D90" s="57">
        <f>VLOOKUP(N90,Keys!$D$3:$E$118,2)</f>
        <v>89523</v>
      </c>
      <c r="E90" s="12" t="str">
        <f>VLOOKUP(G90,Keys!$A$3:$B$30,2)</f>
        <v>SFR 6,000 - 9,000 Sf Zoning -- Site Values</v>
      </c>
      <c r="F90" s="19" t="str">
        <f t="shared" si="8"/>
        <v>BBI</v>
      </c>
      <c r="G90" s="21" t="str">
        <f t="shared" si="9"/>
        <v>C</v>
      </c>
      <c r="H90" s="26" t="str">
        <f t="shared" si="11"/>
        <v>ftp://wcftp.washoecounty.us/outtoworld/Neighborhood_Atlas/BB.pdf</v>
      </c>
      <c r="I90" s="30" t="str">
        <f t="shared" si="12"/>
        <v>https://www2.washoecounty.us/assessor/cama/search_download.php?command=dnld&amp;list=nbcsearch&amp;nbc=BBIC</v>
      </c>
      <c r="J90" s="11" t="s">
        <v>1279</v>
      </c>
      <c r="K90" s="23" t="s">
        <v>261</v>
      </c>
      <c r="N90" s="12" t="str">
        <f t="shared" si="13"/>
        <v>BB</v>
      </c>
      <c r="O90" s="12" t="str">
        <f t="shared" si="14"/>
        <v>B</v>
      </c>
      <c r="P90" s="12" t="str">
        <f t="shared" si="15"/>
        <v>C</v>
      </c>
    </row>
    <row r="91" spans="1:16" x14ac:dyDescent="0.3">
      <c r="A91" s="16" t="str">
        <f t="shared" si="10"/>
        <v>Common Area/Token Value</v>
      </c>
      <c r="B91" s="52" t="str">
        <f>VLOOKUP(N91,Keys!$I$3:$J$21,2)</f>
        <v>South Washoe County</v>
      </c>
      <c r="C91" s="52" t="str">
        <f>VLOOKUP(D91,Keys!$Q$3:$S$31,2)</f>
        <v xml:space="preserve">Reno,  Mogul, Somersett         </v>
      </c>
      <c r="D91" s="57">
        <f>VLOOKUP(N91,Keys!$D$3:$E$118,2)</f>
        <v>89523</v>
      </c>
      <c r="E91" s="12" t="str">
        <f>VLOOKUP(G91,Keys!$A$3:$B$30,2)</f>
        <v>Token Values -- Common Area / Splinters / Unbuildable</v>
      </c>
      <c r="F91" s="19" t="str">
        <f t="shared" si="8"/>
        <v>BBV</v>
      </c>
      <c r="G91" s="21" t="str">
        <f t="shared" si="9"/>
        <v>V</v>
      </c>
      <c r="H91" s="26" t="str">
        <f t="shared" si="11"/>
        <v>ftp://wcftp.washoecounty.us/outtoworld/Neighborhood_Atlas/BB.pdf</v>
      </c>
      <c r="I91" s="30" t="str">
        <f t="shared" si="12"/>
        <v>https://www2.washoecounty.us/assessor/cama/search_download.php?command=dnld&amp;list=nbcsearch&amp;nbc=BBVV</v>
      </c>
      <c r="J91" s="11" t="s">
        <v>1279</v>
      </c>
      <c r="K91" s="23" t="s">
        <v>264</v>
      </c>
      <c r="N91" s="12" t="str">
        <f t="shared" si="13"/>
        <v>BB</v>
      </c>
      <c r="O91" s="12" t="str">
        <f t="shared" si="14"/>
        <v>B</v>
      </c>
      <c r="P91" s="12" t="str">
        <f t="shared" si="15"/>
        <v>V</v>
      </c>
    </row>
    <row r="92" spans="1:16" x14ac:dyDescent="0.3">
      <c r="A92" s="16" t="str">
        <f t="shared" si="10"/>
        <v>SFRs (QC 2 thru 3)</v>
      </c>
      <c r="B92" s="52" t="str">
        <f>VLOOKUP(N92,Keys!$I$3:$J$21,2)</f>
        <v>South Washoe County</v>
      </c>
      <c r="C92" s="52" t="str">
        <f>VLOOKUP(D92,Keys!$Q$3:$S$31,2)</f>
        <v xml:space="preserve">Reno,  Lawton          </v>
      </c>
      <c r="D92" s="57">
        <f>VLOOKUP(N92,Keys!$D$3:$E$118,2)</f>
        <v>89503</v>
      </c>
      <c r="E92" s="12" t="str">
        <f>VLOOKUP(G92,Keys!$A$3:$B$30,2)</f>
        <v>SFR 6,000 - 9,000 Sf Zoning -- Site Values</v>
      </c>
      <c r="F92" s="19" t="str">
        <f t="shared" si="8"/>
        <v>BCA</v>
      </c>
      <c r="G92" s="21" t="str">
        <f t="shared" si="9"/>
        <v>C</v>
      </c>
      <c r="H92" s="26" t="str">
        <f t="shared" si="11"/>
        <v>ftp://wcftp.washoecounty.us/outtoworld/Neighborhood_Atlas/BC.pdf</v>
      </c>
      <c r="I92" s="30" t="str">
        <f t="shared" si="12"/>
        <v>https://www2.washoecounty.us/assessor/cama/search_download.php?command=dnld&amp;list=nbcsearch&amp;nbc=BCAC</v>
      </c>
      <c r="J92" s="11" t="s">
        <v>1279</v>
      </c>
      <c r="K92" s="23" t="s">
        <v>267</v>
      </c>
      <c r="N92" s="12" t="str">
        <f t="shared" si="13"/>
        <v>BC</v>
      </c>
      <c r="O92" s="12" t="str">
        <f t="shared" si="14"/>
        <v>B</v>
      </c>
      <c r="P92" s="12" t="str">
        <f t="shared" si="15"/>
        <v>C</v>
      </c>
    </row>
    <row r="93" spans="1:16" x14ac:dyDescent="0.3">
      <c r="A93" s="16" t="str">
        <f t="shared" si="10"/>
        <v>SFRs</v>
      </c>
      <c r="B93" s="52" t="str">
        <f>VLOOKUP(N93,Keys!$I$3:$J$21,2)</f>
        <v>South Washoe County</v>
      </c>
      <c r="C93" s="52" t="str">
        <f>VLOOKUP(D93,Keys!$Q$3:$S$31,2)</f>
        <v xml:space="preserve">Reno,  Lawton          </v>
      </c>
      <c r="D93" s="57">
        <f>VLOOKUP(N93,Keys!$D$3:$E$118,2)</f>
        <v>89503</v>
      </c>
      <c r="E93" s="12" t="str">
        <f>VLOOKUP(G93,Keys!$A$3:$B$30,2)</f>
        <v>SFR 6,000 - 9,000 Sf Zoning -- Site Values</v>
      </c>
      <c r="F93" s="19" t="str">
        <f t="shared" si="8"/>
        <v>BCB</v>
      </c>
      <c r="G93" s="21" t="str">
        <f t="shared" si="9"/>
        <v>C</v>
      </c>
      <c r="H93" s="26" t="str">
        <f t="shared" si="11"/>
        <v>ftp://wcftp.washoecounty.us/outtoworld/Neighborhood_Atlas/BC.pdf</v>
      </c>
      <c r="I93" s="30" t="str">
        <f t="shared" si="12"/>
        <v>https://www2.washoecounty.us/assessor/cama/search_download.php?command=dnld&amp;list=nbcsearch&amp;nbc=BCBC</v>
      </c>
      <c r="J93" s="11" t="s">
        <v>1279</v>
      </c>
      <c r="K93" s="23" t="s">
        <v>270</v>
      </c>
      <c r="N93" s="12" t="str">
        <f t="shared" si="13"/>
        <v>BC</v>
      </c>
      <c r="O93" s="12" t="str">
        <f t="shared" si="14"/>
        <v>B</v>
      </c>
      <c r="P93" s="12" t="str">
        <f t="shared" si="15"/>
        <v>C</v>
      </c>
    </row>
    <row r="94" spans="1:16" x14ac:dyDescent="0.3">
      <c r="A94" s="16" t="str">
        <f t="shared" si="10"/>
        <v>Sierra Loma Condos</v>
      </c>
      <c r="B94" s="52" t="str">
        <f>VLOOKUP(N94,Keys!$I$3:$J$21,2)</f>
        <v>South Washoe County</v>
      </c>
      <c r="C94" s="52" t="str">
        <f>VLOOKUP(D94,Keys!$Q$3:$S$31,2)</f>
        <v xml:space="preserve">Reno,  Lawton          </v>
      </c>
      <c r="D94" s="57">
        <f>VLOOKUP(N94,Keys!$D$3:$E$118,2)</f>
        <v>89503</v>
      </c>
      <c r="E94" s="12" t="str">
        <f>VLOOKUP(G94,Keys!$A$3:$B$30,2)</f>
        <v>Condos / Townhouse - Site Values</v>
      </c>
      <c r="F94" s="19" t="str">
        <f t="shared" si="8"/>
        <v>BCC</v>
      </c>
      <c r="G94" s="21" t="str">
        <f t="shared" si="9"/>
        <v>A</v>
      </c>
      <c r="H94" s="26" t="str">
        <f t="shared" si="11"/>
        <v>ftp://wcftp.washoecounty.us/outtoworld/Neighborhood_Atlas/BC.pdf</v>
      </c>
      <c r="I94" s="30" t="str">
        <f t="shared" si="12"/>
        <v>https://www2.washoecounty.us/assessor/cama/search_download.php?command=dnld&amp;list=nbcsearch&amp;nbc=BCCA</v>
      </c>
      <c r="J94" s="11" t="s">
        <v>1279</v>
      </c>
      <c r="K94" s="23" t="s">
        <v>273</v>
      </c>
      <c r="N94" s="12" t="str">
        <f t="shared" si="13"/>
        <v>BC</v>
      </c>
      <c r="O94" s="12" t="str">
        <f t="shared" si="14"/>
        <v>B</v>
      </c>
      <c r="P94" s="12" t="str">
        <f t="shared" si="15"/>
        <v>A</v>
      </c>
    </row>
    <row r="95" spans="1:16" x14ac:dyDescent="0.3">
      <c r="A95" s="16" t="str">
        <f t="shared" si="10"/>
        <v>Common Area</v>
      </c>
      <c r="B95" s="52" t="str">
        <f>VLOOKUP(N95,Keys!$I$3:$J$21,2)</f>
        <v>South Washoe County</v>
      </c>
      <c r="C95" s="52" t="str">
        <f>VLOOKUP(D95,Keys!$Q$3:$S$31,2)</f>
        <v xml:space="preserve">Reno,  Lawton          </v>
      </c>
      <c r="D95" s="57">
        <f>VLOOKUP(N95,Keys!$D$3:$E$118,2)</f>
        <v>89503</v>
      </c>
      <c r="E95" s="12" t="str">
        <f>VLOOKUP(G95,Keys!$A$3:$B$30,2)</f>
        <v>Token Values -- Common Area / Splinters / Unbuildable</v>
      </c>
      <c r="F95" s="19" t="str">
        <f t="shared" si="8"/>
        <v>BCV</v>
      </c>
      <c r="G95" s="21" t="str">
        <f t="shared" si="9"/>
        <v>V</v>
      </c>
      <c r="H95" s="26" t="str">
        <f t="shared" si="11"/>
        <v>ftp://wcftp.washoecounty.us/outtoworld/Neighborhood_Atlas/BC.pdf</v>
      </c>
      <c r="I95" s="30" t="str">
        <f t="shared" si="12"/>
        <v>https://www2.washoecounty.us/assessor/cama/search_download.php?command=dnld&amp;list=nbcsearch&amp;nbc=BCVV</v>
      </c>
      <c r="J95" s="11" t="s">
        <v>1279</v>
      </c>
      <c r="K95" s="23" t="s">
        <v>276</v>
      </c>
      <c r="N95" s="12" t="str">
        <f t="shared" si="13"/>
        <v>BC</v>
      </c>
      <c r="O95" s="12" t="str">
        <f t="shared" si="14"/>
        <v>B</v>
      </c>
      <c r="P95" s="12" t="str">
        <f t="shared" si="15"/>
        <v>V</v>
      </c>
    </row>
    <row r="96" spans="1:16" x14ac:dyDescent="0.3">
      <c r="A96" s="16" t="str">
        <f t="shared" si="10"/>
        <v>Amphitheater Subs</v>
      </c>
      <c r="B96" s="52" t="str">
        <f>VLOOKUP(N96,Keys!$I$3:$J$21,2)</f>
        <v>South Washoe County</v>
      </c>
      <c r="C96" s="52" t="str">
        <f>VLOOKUP(D96,Keys!$Q$3:$S$31,2)</f>
        <v xml:space="preserve">Reno,  Lawton          </v>
      </c>
      <c r="D96" s="57">
        <f>VLOOKUP(N96,Keys!$D$3:$E$118,2)</f>
        <v>89503</v>
      </c>
      <c r="E96" s="12" t="str">
        <f>VLOOKUP(G96,Keys!$A$3:$B$30,2)</f>
        <v>SFR 6,000 - 9,000 Sf Zoning -- Site Values</v>
      </c>
      <c r="F96" s="19" t="str">
        <f t="shared" si="8"/>
        <v>BDA</v>
      </c>
      <c r="G96" s="21" t="str">
        <f t="shared" si="9"/>
        <v>C</v>
      </c>
      <c r="H96" s="26" t="str">
        <f t="shared" si="11"/>
        <v>ftp://wcftp.washoecounty.us/outtoworld/Neighborhood_Atlas/BD.pdf</v>
      </c>
      <c r="I96" s="30" t="str">
        <f t="shared" si="12"/>
        <v>https://www2.washoecounty.us/assessor/cama/search_download.php?command=dnld&amp;list=nbcsearch&amp;nbc=BDAC</v>
      </c>
      <c r="J96" s="11" t="s">
        <v>1279</v>
      </c>
      <c r="K96" s="23" t="s">
        <v>279</v>
      </c>
      <c r="N96" s="12" t="str">
        <f t="shared" si="13"/>
        <v>BD</v>
      </c>
      <c r="O96" s="12" t="str">
        <f t="shared" si="14"/>
        <v>B</v>
      </c>
      <c r="P96" s="12" t="str">
        <f t="shared" si="15"/>
        <v>C</v>
      </c>
    </row>
    <row r="97" spans="1:16" x14ac:dyDescent="0.3">
      <c r="A97" s="16" t="str">
        <f t="shared" si="10"/>
        <v>Apartments</v>
      </c>
      <c r="B97" s="52" t="str">
        <f>VLOOKUP(N97,Keys!$I$3:$J$21,2)</f>
        <v>South Washoe County</v>
      </c>
      <c r="C97" s="52" t="str">
        <f>VLOOKUP(D97,Keys!$Q$3:$S$31,2)</f>
        <v xml:space="preserve">Reno,  Lawton          </v>
      </c>
      <c r="D97" s="57">
        <f>VLOOKUP(N97,Keys!$D$3:$E$118,2)</f>
        <v>89503</v>
      </c>
      <c r="E97" s="12" t="str">
        <f>VLOOKUP(G97,Keys!$A$3:$B$30,2)</f>
        <v>MF - Low to Medium Density --14-21</v>
      </c>
      <c r="F97" s="19" t="str">
        <f t="shared" si="8"/>
        <v>BDB</v>
      </c>
      <c r="G97" s="21" t="str">
        <f t="shared" si="9"/>
        <v>M</v>
      </c>
      <c r="H97" s="26" t="str">
        <f t="shared" si="11"/>
        <v>ftp://wcftp.washoecounty.us/outtoworld/Neighborhood_Atlas/BD.pdf</v>
      </c>
      <c r="I97" s="30" t="str">
        <f t="shared" si="12"/>
        <v>https://www2.washoecounty.us/assessor/cama/search_download.php?command=dnld&amp;list=nbcsearch&amp;nbc=BDBM</v>
      </c>
      <c r="J97" s="11" t="s">
        <v>1279</v>
      </c>
      <c r="K97" s="23" t="s">
        <v>282</v>
      </c>
      <c r="N97" s="12" t="str">
        <f t="shared" si="13"/>
        <v>BD</v>
      </c>
      <c r="O97" s="12" t="str">
        <f t="shared" si="14"/>
        <v>B</v>
      </c>
      <c r="P97" s="12" t="str">
        <f t="shared" si="15"/>
        <v>M</v>
      </c>
    </row>
    <row r="98" spans="1:16" x14ac:dyDescent="0.3">
      <c r="A98" s="16" t="str">
        <f t="shared" si="10"/>
        <v>College Town Subs</v>
      </c>
      <c r="B98" s="52" t="str">
        <f>VLOOKUP(N98,Keys!$I$3:$J$21,2)</f>
        <v>South Washoe County</v>
      </c>
      <c r="C98" s="52" t="str">
        <f>VLOOKUP(D98,Keys!$Q$3:$S$31,2)</f>
        <v xml:space="preserve">Reno,  Lawton          </v>
      </c>
      <c r="D98" s="57">
        <f>VLOOKUP(N98,Keys!$D$3:$E$118,2)</f>
        <v>89503</v>
      </c>
      <c r="E98" s="12" t="str">
        <f>VLOOKUP(G98,Keys!$A$3:$B$30,2)</f>
        <v>SFR 6,000 - 9,000 Sf Zoning -- Site Values</v>
      </c>
      <c r="F98" s="19" t="str">
        <f t="shared" si="8"/>
        <v>BDE</v>
      </c>
      <c r="G98" s="21" t="str">
        <f t="shared" si="9"/>
        <v>C</v>
      </c>
      <c r="H98" s="26" t="str">
        <f t="shared" si="11"/>
        <v>ftp://wcftp.washoecounty.us/outtoworld/Neighborhood_Atlas/BD.pdf</v>
      </c>
      <c r="I98" s="30" t="str">
        <f t="shared" si="12"/>
        <v>https://www2.washoecounty.us/assessor/cama/search_download.php?command=dnld&amp;list=nbcsearch&amp;nbc=BDEC</v>
      </c>
      <c r="J98" s="11" t="s">
        <v>1279</v>
      </c>
      <c r="K98" s="23" t="s">
        <v>285</v>
      </c>
      <c r="N98" s="12" t="str">
        <f t="shared" si="13"/>
        <v>BD</v>
      </c>
      <c r="O98" s="12" t="str">
        <f t="shared" si="14"/>
        <v>B</v>
      </c>
      <c r="P98" s="12" t="str">
        <f t="shared" si="15"/>
        <v>C</v>
      </c>
    </row>
    <row r="99" spans="1:16" x14ac:dyDescent="0.3">
      <c r="A99" s="16" t="str">
        <f t="shared" si="10"/>
        <v>Common Area</v>
      </c>
      <c r="B99" s="52" t="str">
        <f>VLOOKUP(N99,Keys!$I$3:$J$21,2)</f>
        <v>South Washoe County</v>
      </c>
      <c r="C99" s="52" t="str">
        <f>VLOOKUP(D99,Keys!$Q$3:$S$31,2)</f>
        <v xml:space="preserve">Reno,  Lawton          </v>
      </c>
      <c r="D99" s="57">
        <f>VLOOKUP(N99,Keys!$D$3:$E$118,2)</f>
        <v>89503</v>
      </c>
      <c r="E99" s="12" t="str">
        <f>VLOOKUP(G99,Keys!$A$3:$B$30,2)</f>
        <v>Token Values -- Common Area / Splinters / Unbuildable</v>
      </c>
      <c r="F99" s="19" t="str">
        <f t="shared" si="8"/>
        <v>BDV</v>
      </c>
      <c r="G99" s="21" t="str">
        <f t="shared" si="9"/>
        <v>V</v>
      </c>
      <c r="H99" s="26" t="str">
        <f t="shared" si="11"/>
        <v>ftp://wcftp.washoecounty.us/outtoworld/Neighborhood_Atlas/BD.pdf</v>
      </c>
      <c r="I99" s="30" t="str">
        <f t="shared" si="12"/>
        <v>https://www2.washoecounty.us/assessor/cama/search_download.php?command=dnld&amp;list=nbcsearch&amp;nbc=BDVV</v>
      </c>
      <c r="J99" s="11" t="s">
        <v>1279</v>
      </c>
      <c r="K99" s="23" t="s">
        <v>288</v>
      </c>
      <c r="N99" s="12" t="str">
        <f t="shared" si="13"/>
        <v>BD</v>
      </c>
      <c r="O99" s="12" t="str">
        <f t="shared" si="14"/>
        <v>B</v>
      </c>
      <c r="P99" s="12" t="str">
        <f t="shared" si="15"/>
        <v>V</v>
      </c>
    </row>
    <row r="100" spans="1:16" x14ac:dyDescent="0.3">
      <c r="A100" s="16" t="str">
        <f t="shared" si="10"/>
        <v>Sierra Gardens Mobile Homes</v>
      </c>
      <c r="B100" s="52" t="str">
        <f>VLOOKUP(N100,Keys!$I$3:$J$21,2)</f>
        <v>South Washoe County</v>
      </c>
      <c r="C100" s="52" t="str">
        <f>VLOOKUP(D100,Keys!$Q$3:$S$31,2)</f>
        <v xml:space="preserve">Reno            </v>
      </c>
      <c r="D100" s="57">
        <f>VLOOKUP(N100,Keys!$D$3:$E$118,2)</f>
        <v>89512</v>
      </c>
      <c r="E100" s="12" t="str">
        <f>VLOOKUP(G100,Keys!$A$3:$B$30,2)</f>
        <v>SFR &lt; 6,000 Sf -- Patio Homes -- Site Values</v>
      </c>
      <c r="F100" s="19" t="str">
        <f t="shared" si="8"/>
        <v>BEA</v>
      </c>
      <c r="G100" s="21" t="str">
        <f t="shared" si="9"/>
        <v>B</v>
      </c>
      <c r="H100" s="26" t="str">
        <f t="shared" si="11"/>
        <v>ftp://wcftp.washoecounty.us/outtoworld/Neighborhood_Atlas/BE.pdf</v>
      </c>
      <c r="I100" s="30" t="str">
        <f t="shared" si="12"/>
        <v>https://www2.washoecounty.us/assessor/cama/search_download.php?command=dnld&amp;list=nbcsearch&amp;nbc=BEAB</v>
      </c>
      <c r="J100" s="11" t="s">
        <v>1279</v>
      </c>
      <c r="K100" s="23" t="s">
        <v>291</v>
      </c>
      <c r="N100" s="12" t="str">
        <f t="shared" si="13"/>
        <v>BE</v>
      </c>
      <c r="O100" s="12" t="str">
        <f t="shared" si="14"/>
        <v>B</v>
      </c>
      <c r="P100" s="12" t="str">
        <f t="shared" si="15"/>
        <v>B</v>
      </c>
    </row>
    <row r="101" spans="1:16" x14ac:dyDescent="0.3">
      <c r="A101" s="16" t="str">
        <f t="shared" si="10"/>
        <v>Multi Family</v>
      </c>
      <c r="B101" s="52" t="str">
        <f>VLOOKUP(N101,Keys!$I$3:$J$21,2)</f>
        <v>South Washoe County</v>
      </c>
      <c r="C101" s="52" t="str">
        <f>VLOOKUP(D101,Keys!$Q$3:$S$31,2)</f>
        <v xml:space="preserve">Reno            </v>
      </c>
      <c r="D101" s="57">
        <f>VLOOKUP(N101,Keys!$D$3:$E$118,2)</f>
        <v>89512</v>
      </c>
      <c r="E101" s="12" t="str">
        <f>VLOOKUP(G101,Keys!$A$3:$B$30,2)</f>
        <v>MF - Low Density -- Site Values / SF / Unit (LUC 13, 30 thru 33)</v>
      </c>
      <c r="F101" s="19" t="str">
        <f t="shared" si="8"/>
        <v>BEC</v>
      </c>
      <c r="G101" s="21" t="str">
        <f t="shared" si="9"/>
        <v>K</v>
      </c>
      <c r="H101" s="26" t="str">
        <f t="shared" si="11"/>
        <v>ftp://wcftp.washoecounty.us/outtoworld/Neighborhood_Atlas/BE.pdf</v>
      </c>
      <c r="I101" s="30" t="str">
        <f t="shared" si="12"/>
        <v>https://www2.washoecounty.us/assessor/cama/search_download.php?command=dnld&amp;list=nbcsearch&amp;nbc=BECK</v>
      </c>
      <c r="J101" s="11" t="s">
        <v>1279</v>
      </c>
      <c r="K101" s="23" t="s">
        <v>294</v>
      </c>
      <c r="N101" s="12" t="str">
        <f t="shared" si="13"/>
        <v>BE</v>
      </c>
      <c r="O101" s="12" t="str">
        <f t="shared" si="14"/>
        <v>B</v>
      </c>
      <c r="P101" s="12" t="str">
        <f t="shared" si="15"/>
        <v>K</v>
      </c>
    </row>
    <row r="102" spans="1:16" x14ac:dyDescent="0.3">
      <c r="A102" s="16" t="str">
        <f t="shared" si="10"/>
        <v>Sterling Village/University Park</v>
      </c>
      <c r="B102" s="52" t="str">
        <f>VLOOKUP(N102,Keys!$I$3:$J$21,2)</f>
        <v>South Washoe County</v>
      </c>
      <c r="C102" s="52" t="str">
        <f>VLOOKUP(D102,Keys!$Q$3:$S$31,2)</f>
        <v xml:space="preserve">Reno            </v>
      </c>
      <c r="D102" s="57">
        <f>VLOOKUP(N102,Keys!$D$3:$E$118,2)</f>
        <v>89512</v>
      </c>
      <c r="E102" s="12" t="str">
        <f>VLOOKUP(G102,Keys!$A$3:$B$30,2)</f>
        <v>SFR 6,000 - 9,000 Sf Zoning -- Site Values</v>
      </c>
      <c r="F102" s="19" t="str">
        <f t="shared" si="8"/>
        <v>BEE</v>
      </c>
      <c r="G102" s="21" t="str">
        <f t="shared" si="9"/>
        <v>C</v>
      </c>
      <c r="H102" s="26" t="str">
        <f t="shared" si="11"/>
        <v>ftp://wcftp.washoecounty.us/outtoworld/Neighborhood_Atlas/BE.pdf</v>
      </c>
      <c r="I102" s="30" t="str">
        <f t="shared" si="12"/>
        <v>https://www2.washoecounty.us/assessor/cama/search_download.php?command=dnld&amp;list=nbcsearch&amp;nbc=BEEC</v>
      </c>
      <c r="J102" s="11" t="s">
        <v>1279</v>
      </c>
      <c r="K102" s="23" t="s">
        <v>297</v>
      </c>
      <c r="N102" s="12" t="str">
        <f t="shared" si="13"/>
        <v>BE</v>
      </c>
      <c r="O102" s="12" t="str">
        <f t="shared" si="14"/>
        <v>B</v>
      </c>
      <c r="P102" s="12" t="str">
        <f t="shared" si="15"/>
        <v>C</v>
      </c>
    </row>
    <row r="103" spans="1:16" x14ac:dyDescent="0.3">
      <c r="A103" s="16" t="str">
        <f t="shared" si="10"/>
        <v>Park Terrace Condos</v>
      </c>
      <c r="B103" s="52" t="str">
        <f>VLOOKUP(N103,Keys!$I$3:$J$21,2)</f>
        <v>South Washoe County</v>
      </c>
      <c r="C103" s="52" t="str">
        <f>VLOOKUP(D103,Keys!$Q$3:$S$31,2)</f>
        <v xml:space="preserve">Reno            </v>
      </c>
      <c r="D103" s="57">
        <f>VLOOKUP(N103,Keys!$D$3:$E$118,2)</f>
        <v>89512</v>
      </c>
      <c r="E103" s="12" t="str">
        <f>VLOOKUP(G103,Keys!$A$3:$B$30,2)</f>
        <v>Condos / Townhouse - Site Values</v>
      </c>
      <c r="F103" s="19" t="str">
        <f t="shared" si="8"/>
        <v>BEG</v>
      </c>
      <c r="G103" s="21" t="str">
        <f t="shared" si="9"/>
        <v>A</v>
      </c>
      <c r="H103" s="26" t="str">
        <f t="shared" si="11"/>
        <v>ftp://wcftp.washoecounty.us/outtoworld/Neighborhood_Atlas/BE.pdf</v>
      </c>
      <c r="I103" s="30" t="str">
        <f t="shared" si="12"/>
        <v>https://www2.washoecounty.us/assessor/cama/search_download.php?command=dnld&amp;list=nbcsearch&amp;nbc=BEGA</v>
      </c>
      <c r="J103" s="11" t="s">
        <v>1279</v>
      </c>
      <c r="K103" s="23" t="s">
        <v>300</v>
      </c>
      <c r="N103" s="12" t="str">
        <f t="shared" si="13"/>
        <v>BE</v>
      </c>
      <c r="O103" s="12" t="str">
        <f t="shared" si="14"/>
        <v>B</v>
      </c>
      <c r="P103" s="12" t="str">
        <f t="shared" si="15"/>
        <v>A</v>
      </c>
    </row>
    <row r="104" spans="1:16" x14ac:dyDescent="0.3">
      <c r="A104" s="16" t="str">
        <f t="shared" si="10"/>
        <v>1/2 Acre SFRs</v>
      </c>
      <c r="B104" s="52" t="str">
        <f>VLOOKUP(N104,Keys!$I$3:$J$21,2)</f>
        <v>South Washoe County</v>
      </c>
      <c r="C104" s="52" t="str">
        <f>VLOOKUP(D104,Keys!$Q$3:$S$31,2)</f>
        <v xml:space="preserve">Reno            </v>
      </c>
      <c r="D104" s="57">
        <f>VLOOKUP(N104,Keys!$D$3:$E$118,2)</f>
        <v>89512</v>
      </c>
      <c r="E104" s="12" t="str">
        <f>VLOOKUP(G104,Keys!$A$3:$B$30,2)</f>
        <v>SFR 1/2 Acre Zoniing -- Site Values</v>
      </c>
      <c r="F104" s="19" t="str">
        <f t="shared" si="8"/>
        <v>BEH</v>
      </c>
      <c r="G104" s="21" t="str">
        <f t="shared" si="9"/>
        <v>E</v>
      </c>
      <c r="H104" s="26" t="str">
        <f t="shared" si="11"/>
        <v>ftp://wcftp.washoecounty.us/outtoworld/Neighborhood_Atlas/BE.pdf</v>
      </c>
      <c r="I104" s="30" t="str">
        <f t="shared" si="12"/>
        <v>https://www2.washoecounty.us/assessor/cama/search_download.php?command=dnld&amp;list=nbcsearch&amp;nbc=BEHE</v>
      </c>
      <c r="J104" s="11" t="s">
        <v>1279</v>
      </c>
      <c r="K104" s="23" t="s">
        <v>303</v>
      </c>
      <c r="N104" s="12" t="str">
        <f t="shared" si="13"/>
        <v>BE</v>
      </c>
      <c r="O104" s="12" t="str">
        <f t="shared" si="14"/>
        <v>B</v>
      </c>
      <c r="P104" s="12" t="str">
        <f t="shared" si="15"/>
        <v>E</v>
      </c>
    </row>
    <row r="105" spans="1:16" x14ac:dyDescent="0.3">
      <c r="A105" s="16" t="str">
        <f t="shared" si="10"/>
        <v>Pine Meadows Condos</v>
      </c>
      <c r="B105" s="52" t="str">
        <f>VLOOKUP(N105,Keys!$I$3:$J$21,2)</f>
        <v>South Washoe County</v>
      </c>
      <c r="C105" s="52" t="str">
        <f>VLOOKUP(D105,Keys!$Q$3:$S$31,2)</f>
        <v xml:space="preserve">Reno            </v>
      </c>
      <c r="D105" s="57">
        <f>VLOOKUP(N105,Keys!$D$3:$E$118,2)</f>
        <v>89512</v>
      </c>
      <c r="E105" s="12" t="str">
        <f>VLOOKUP(G105,Keys!$A$3:$B$30,2)</f>
        <v>MF - Low to Medium Density --14-21</v>
      </c>
      <c r="F105" s="19" t="str">
        <f t="shared" si="8"/>
        <v>BEI</v>
      </c>
      <c r="G105" s="21" t="str">
        <f t="shared" si="9"/>
        <v>M</v>
      </c>
      <c r="H105" s="26" t="str">
        <f t="shared" si="11"/>
        <v>ftp://wcftp.washoecounty.us/outtoworld/Neighborhood_Atlas/BE.pdf</v>
      </c>
      <c r="I105" s="30" t="str">
        <f t="shared" si="12"/>
        <v>https://www2.washoecounty.us/assessor/cama/search_download.php?command=dnld&amp;list=nbcsearch&amp;nbc=BEIM</v>
      </c>
      <c r="J105" s="11" t="s">
        <v>1279</v>
      </c>
      <c r="K105" s="23" t="s">
        <v>306</v>
      </c>
      <c r="N105" s="12" t="str">
        <f t="shared" si="13"/>
        <v>BE</v>
      </c>
      <c r="O105" s="12" t="str">
        <f t="shared" si="14"/>
        <v>B</v>
      </c>
      <c r="P105" s="12" t="str">
        <f t="shared" si="15"/>
        <v>M</v>
      </c>
    </row>
    <row r="106" spans="1:16" x14ac:dyDescent="0.3">
      <c r="A106" s="16" t="str">
        <f t="shared" si="10"/>
        <v>Government</v>
      </c>
      <c r="B106" s="52" t="str">
        <f>VLOOKUP(N106,Keys!$I$3:$J$21,2)</f>
        <v>South Washoe County</v>
      </c>
      <c r="C106" s="52" t="str">
        <f>VLOOKUP(D106,Keys!$Q$3:$S$31,2)</f>
        <v xml:space="preserve">Reno            </v>
      </c>
      <c r="D106" s="57">
        <f>VLOOKUP(N106,Keys!$D$3:$E$118,2)</f>
        <v>89512</v>
      </c>
      <c r="E106" s="12" t="str">
        <f>VLOOKUP(G106,Keys!$A$3:$B$30,2)</f>
        <v>Centrally Assessed</v>
      </c>
      <c r="F106" s="19" t="str">
        <f t="shared" si="8"/>
        <v>BEY</v>
      </c>
      <c r="G106" s="21" t="str">
        <f t="shared" si="9"/>
        <v>Y</v>
      </c>
      <c r="H106" s="26" t="str">
        <f t="shared" si="11"/>
        <v>ftp://wcftp.washoecounty.us/outtoworld/Neighborhood_Atlas/BE.pdf</v>
      </c>
      <c r="I106" s="30" t="str">
        <f t="shared" si="12"/>
        <v>https://www2.washoecounty.us/assessor/cama/search_download.php?command=dnld&amp;list=nbcsearch&amp;nbc=BEYY</v>
      </c>
      <c r="J106" s="11" t="s">
        <v>1279</v>
      </c>
      <c r="K106" s="23" t="s">
        <v>309</v>
      </c>
      <c r="N106" s="12" t="str">
        <f t="shared" si="13"/>
        <v>BE</v>
      </c>
      <c r="O106" s="12" t="str">
        <f t="shared" si="14"/>
        <v>B</v>
      </c>
      <c r="P106" s="12" t="str">
        <f t="shared" si="15"/>
        <v>Y</v>
      </c>
    </row>
    <row r="107" spans="1:16" x14ac:dyDescent="0.3">
      <c r="A107" s="16" t="str">
        <f t="shared" si="10"/>
        <v>Clearacre Gardens Condos</v>
      </c>
      <c r="B107" s="52" t="str">
        <f>VLOOKUP(N107,Keys!$I$3:$J$21,2)</f>
        <v>South Washoe County</v>
      </c>
      <c r="C107" s="52" t="str">
        <f>VLOOKUP(D107,Keys!$Q$3:$S$31,2)</f>
        <v xml:space="preserve">Reno            </v>
      </c>
      <c r="D107" s="57">
        <f>VLOOKUP(N107,Keys!$D$3:$E$118,2)</f>
        <v>89512</v>
      </c>
      <c r="E107" s="12" t="str">
        <f>VLOOKUP(G107,Keys!$A$3:$B$30,2)</f>
        <v>Condos / Townhouse - Site Values</v>
      </c>
      <c r="F107" s="19" t="str">
        <f t="shared" si="8"/>
        <v>BFB</v>
      </c>
      <c r="G107" s="21" t="str">
        <f t="shared" si="9"/>
        <v>A</v>
      </c>
      <c r="H107" s="26" t="str">
        <f t="shared" si="11"/>
        <v>ftp://wcftp.washoecounty.us/outtoworld/Neighborhood_Atlas/BF.pdf</v>
      </c>
      <c r="I107" s="30" t="str">
        <f t="shared" si="12"/>
        <v>https://www2.washoecounty.us/assessor/cama/search_download.php?command=dnld&amp;list=nbcsearch&amp;nbc=BFBA</v>
      </c>
      <c r="J107" s="11" t="s">
        <v>1279</v>
      </c>
      <c r="K107" s="23" t="s">
        <v>312</v>
      </c>
      <c r="N107" s="12" t="str">
        <f t="shared" si="13"/>
        <v>BF</v>
      </c>
      <c r="O107" s="12" t="str">
        <f t="shared" si="14"/>
        <v>B</v>
      </c>
      <c r="P107" s="12" t="str">
        <f t="shared" si="15"/>
        <v>A</v>
      </c>
    </row>
    <row r="108" spans="1:16" x14ac:dyDescent="0.3">
      <c r="A108" s="16" t="str">
        <f t="shared" si="10"/>
        <v>Panorama Village condos operated as apts</v>
      </c>
      <c r="B108" s="52" t="str">
        <f>VLOOKUP(N108,Keys!$I$3:$J$21,2)</f>
        <v>South Washoe County</v>
      </c>
      <c r="C108" s="52" t="str">
        <f>VLOOKUP(D108,Keys!$Q$3:$S$31,2)</f>
        <v xml:space="preserve">Reno            </v>
      </c>
      <c r="D108" s="57">
        <f>VLOOKUP(N108,Keys!$D$3:$E$118,2)</f>
        <v>89512</v>
      </c>
      <c r="E108" s="12" t="str">
        <f>VLOOKUP(G108,Keys!$A$3:$B$30,2)</f>
        <v>MF - Low to Medium Density --14-21</v>
      </c>
      <c r="F108" s="19" t="str">
        <f t="shared" si="8"/>
        <v>BFC</v>
      </c>
      <c r="G108" s="21" t="str">
        <f t="shared" si="9"/>
        <v>M</v>
      </c>
      <c r="H108" s="26" t="str">
        <f t="shared" si="11"/>
        <v>ftp://wcftp.washoecounty.us/outtoworld/Neighborhood_Atlas/BF.pdf</v>
      </c>
      <c r="I108" s="30" t="str">
        <f t="shared" si="12"/>
        <v>https://www2.washoecounty.us/assessor/cama/search_download.php?command=dnld&amp;list=nbcsearch&amp;nbc=BFCM</v>
      </c>
      <c r="J108" s="11" t="s">
        <v>1279</v>
      </c>
      <c r="K108" s="23" t="s">
        <v>315</v>
      </c>
      <c r="N108" s="12" t="str">
        <f t="shared" si="13"/>
        <v>BF</v>
      </c>
      <c r="O108" s="12" t="str">
        <f t="shared" si="14"/>
        <v>B</v>
      </c>
      <c r="P108" s="12" t="str">
        <f t="shared" si="15"/>
        <v>M</v>
      </c>
    </row>
    <row r="109" spans="1:16" x14ac:dyDescent="0.3">
      <c r="A109" s="16" t="str">
        <f t="shared" si="10"/>
        <v>Meadowview Terrace</v>
      </c>
      <c r="B109" s="52" t="str">
        <f>VLOOKUP(N109,Keys!$I$3:$J$21,2)</f>
        <v>South Washoe County</v>
      </c>
      <c r="C109" s="52" t="str">
        <f>VLOOKUP(D109,Keys!$Q$3:$S$31,2)</f>
        <v xml:space="preserve">Reno            </v>
      </c>
      <c r="D109" s="57">
        <f>VLOOKUP(N109,Keys!$D$3:$E$118,2)</f>
        <v>89512</v>
      </c>
      <c r="E109" s="12" t="str">
        <f>VLOOKUP(G109,Keys!$A$3:$B$30,2)</f>
        <v>SFR &lt; 6,000 Sf -- Patio Homes -- Site Values</v>
      </c>
      <c r="F109" s="19" t="str">
        <f t="shared" si="8"/>
        <v>BFG</v>
      </c>
      <c r="G109" s="21" t="str">
        <f t="shared" si="9"/>
        <v>B</v>
      </c>
      <c r="H109" s="26" t="str">
        <f t="shared" si="11"/>
        <v>ftp://wcftp.washoecounty.us/outtoworld/Neighborhood_Atlas/BF.pdf</v>
      </c>
      <c r="I109" s="30" t="str">
        <f t="shared" si="12"/>
        <v>https://www2.washoecounty.us/assessor/cama/search_download.php?command=dnld&amp;list=nbcsearch&amp;nbc=BFGB</v>
      </c>
      <c r="J109" s="11" t="s">
        <v>1279</v>
      </c>
      <c r="K109" s="23" t="s">
        <v>318</v>
      </c>
      <c r="N109" s="12" t="str">
        <f t="shared" si="13"/>
        <v>BF</v>
      </c>
      <c r="O109" s="12" t="str">
        <f t="shared" si="14"/>
        <v>B</v>
      </c>
      <c r="P109" s="12" t="str">
        <f t="shared" si="15"/>
        <v>B</v>
      </c>
    </row>
    <row r="110" spans="1:16" x14ac:dyDescent="0.3">
      <c r="A110" s="16" t="str">
        <f t="shared" si="10"/>
        <v>SFRs</v>
      </c>
      <c r="B110" s="52" t="str">
        <f>VLOOKUP(N110,Keys!$I$3:$J$21,2)</f>
        <v>South Washoe County</v>
      </c>
      <c r="C110" s="52" t="str">
        <f>VLOOKUP(D110,Keys!$Q$3:$S$31,2)</f>
        <v xml:space="preserve">Reno            </v>
      </c>
      <c r="D110" s="57">
        <f>VLOOKUP(N110,Keys!$D$3:$E$118,2)</f>
        <v>89512</v>
      </c>
      <c r="E110" s="12" t="str">
        <f>VLOOKUP(G110,Keys!$A$3:$B$30,2)</f>
        <v>SFR 12,000 - 15,000 Sf Zoning -- Site Values</v>
      </c>
      <c r="F110" s="19" t="str">
        <f t="shared" si="8"/>
        <v>BFI</v>
      </c>
      <c r="G110" s="21" t="str">
        <f t="shared" si="9"/>
        <v>D</v>
      </c>
      <c r="H110" s="26" t="str">
        <f t="shared" si="11"/>
        <v>ftp://wcftp.washoecounty.us/outtoworld/Neighborhood_Atlas/BF.pdf</v>
      </c>
      <c r="I110" s="30" t="str">
        <f t="shared" si="12"/>
        <v>https://www2.washoecounty.us/assessor/cama/search_download.php?command=dnld&amp;list=nbcsearch&amp;nbc=BFID</v>
      </c>
      <c r="J110" s="11" t="s">
        <v>1279</v>
      </c>
      <c r="K110" s="23" t="s">
        <v>321</v>
      </c>
      <c r="N110" s="12" t="str">
        <f t="shared" si="13"/>
        <v>BF</v>
      </c>
      <c r="O110" s="12" t="str">
        <f t="shared" si="14"/>
        <v>B</v>
      </c>
      <c r="P110" s="12" t="str">
        <f t="shared" si="15"/>
        <v>D</v>
      </c>
    </row>
    <row r="111" spans="1:16" x14ac:dyDescent="0.3">
      <c r="A111" s="16" t="str">
        <f t="shared" si="10"/>
        <v>Office Condos</v>
      </c>
      <c r="B111" s="52" t="str">
        <f>VLOOKUP(N111,Keys!$I$3:$J$21,2)</f>
        <v>South Washoe County</v>
      </c>
      <c r="C111" s="52" t="str">
        <f>VLOOKUP(D111,Keys!$Q$3:$S$31,2)</f>
        <v xml:space="preserve">Reno            </v>
      </c>
      <c r="D111" s="57">
        <f>VLOOKUP(N111,Keys!$D$3:$E$118,2)</f>
        <v>89512</v>
      </c>
      <c r="E111" s="12" t="str">
        <f>VLOOKUP(G111,Keys!$A$3:$B$30,2)</f>
        <v>Office Condos -- Square Foot / Site Values</v>
      </c>
      <c r="F111" s="19" t="str">
        <f t="shared" si="8"/>
        <v>BFM</v>
      </c>
      <c r="G111" s="21" t="str">
        <f t="shared" si="9"/>
        <v>P</v>
      </c>
      <c r="H111" s="26" t="str">
        <f t="shared" si="11"/>
        <v>ftp://wcftp.washoecounty.us/outtoworld/Neighborhood_Atlas/BF.pdf</v>
      </c>
      <c r="I111" s="30" t="str">
        <f t="shared" si="12"/>
        <v>https://www2.washoecounty.us/assessor/cama/search_download.php?command=dnld&amp;list=nbcsearch&amp;nbc=BFMP</v>
      </c>
      <c r="J111" s="11" t="s">
        <v>1279</v>
      </c>
      <c r="K111" s="23" t="s">
        <v>324</v>
      </c>
      <c r="N111" s="12" t="str">
        <f t="shared" si="13"/>
        <v>BF</v>
      </c>
      <c r="O111" s="12" t="str">
        <f t="shared" si="14"/>
        <v>B</v>
      </c>
      <c r="P111" s="12" t="str">
        <f t="shared" si="15"/>
        <v>P</v>
      </c>
    </row>
    <row r="112" spans="1:16" x14ac:dyDescent="0.3">
      <c r="A112" s="16" t="str">
        <f t="shared" si="10"/>
        <v>Northern Lights Mobile Homes</v>
      </c>
      <c r="B112" s="52" t="str">
        <f>VLOOKUP(N112,Keys!$I$3:$J$21,2)</f>
        <v>South Washoe County</v>
      </c>
      <c r="C112" s="52" t="str">
        <f>VLOOKUP(D112,Keys!$Q$3:$S$31,2)</f>
        <v>Reno,  Anderson Acres, Black Springs, Bordertown, Golden Valley, Lemmon Valley, Panther Valley, Rancho Haven, Red Rock, Sierra, Silver Knolls, Stead</v>
      </c>
      <c r="D112" s="57">
        <f>VLOOKUP(N112,Keys!$D$3:$E$118,2)</f>
        <v>89506</v>
      </c>
      <c r="E112" s="12" t="str">
        <f>VLOOKUP(G112,Keys!$A$3:$B$30,2)</f>
        <v>SFR 6,000 - 9,000 Sf Zoning -- Site Values</v>
      </c>
      <c r="F112" s="19" t="str">
        <f t="shared" si="8"/>
        <v>BGA</v>
      </c>
      <c r="G112" s="21" t="str">
        <f t="shared" si="9"/>
        <v>C</v>
      </c>
      <c r="H112" s="26" t="str">
        <f t="shared" si="11"/>
        <v>ftp://wcftp.washoecounty.us/outtoworld/Neighborhood_Atlas/BG.pdf</v>
      </c>
      <c r="I112" s="30" t="str">
        <f t="shared" si="12"/>
        <v>https://www2.washoecounty.us/assessor/cama/search_download.php?command=dnld&amp;list=nbcsearch&amp;nbc=BGAC</v>
      </c>
      <c r="J112" s="11" t="s">
        <v>1279</v>
      </c>
      <c r="K112" s="23" t="s">
        <v>327</v>
      </c>
      <c r="N112" s="12" t="str">
        <f t="shared" si="13"/>
        <v>BG</v>
      </c>
      <c r="O112" s="12" t="str">
        <f t="shared" si="14"/>
        <v>B</v>
      </c>
      <c r="P112" s="12" t="str">
        <f t="shared" si="15"/>
        <v>C</v>
      </c>
    </row>
    <row r="113" spans="1:16" x14ac:dyDescent="0.3">
      <c r="A113" s="16" t="str">
        <f t="shared" si="10"/>
        <v>Highland Vista/Panther Valley Estates</v>
      </c>
      <c r="B113" s="52" t="str">
        <f>VLOOKUP(N113,Keys!$I$3:$J$21,2)</f>
        <v>South Washoe County</v>
      </c>
      <c r="C113" s="52" t="str">
        <f>VLOOKUP(D113,Keys!$Q$3:$S$31,2)</f>
        <v>Reno,  Anderson Acres, Black Springs, Bordertown, Golden Valley, Lemmon Valley, Panther Valley, Rancho Haven, Red Rock, Sierra, Silver Knolls, Stead</v>
      </c>
      <c r="D113" s="57">
        <f>VLOOKUP(N113,Keys!$D$3:$E$118,2)</f>
        <v>89506</v>
      </c>
      <c r="E113" s="12" t="str">
        <f>VLOOKUP(G113,Keys!$A$3:$B$30,2)</f>
        <v>SFR 6,000 - 9,000 Sf Zoning -- Site Values</v>
      </c>
      <c r="F113" s="19" t="str">
        <f t="shared" si="8"/>
        <v>BGB</v>
      </c>
      <c r="G113" s="21" t="str">
        <f t="shared" si="9"/>
        <v>C</v>
      </c>
      <c r="H113" s="26" t="str">
        <f t="shared" si="11"/>
        <v>ftp://wcftp.washoecounty.us/outtoworld/Neighborhood_Atlas/BG.pdf</v>
      </c>
      <c r="I113" s="30" t="str">
        <f t="shared" si="12"/>
        <v>https://www2.washoecounty.us/assessor/cama/search_download.php?command=dnld&amp;list=nbcsearch&amp;nbc=BGBC</v>
      </c>
      <c r="J113" s="11" t="s">
        <v>1279</v>
      </c>
      <c r="K113" s="23" t="s">
        <v>330</v>
      </c>
      <c r="N113" s="12" t="str">
        <f t="shared" si="13"/>
        <v>BG</v>
      </c>
      <c r="O113" s="12" t="str">
        <f t="shared" si="14"/>
        <v>B</v>
      </c>
      <c r="P113" s="12" t="str">
        <f t="shared" si="15"/>
        <v>C</v>
      </c>
    </row>
    <row r="114" spans="1:16" x14ac:dyDescent="0.3">
      <c r="A114" s="16" t="str">
        <f t="shared" si="10"/>
        <v>Mountain View Estates</v>
      </c>
      <c r="B114" s="52" t="str">
        <f>VLOOKUP(N114,Keys!$I$3:$J$21,2)</f>
        <v>South Washoe County</v>
      </c>
      <c r="C114" s="52" t="str">
        <f>VLOOKUP(D114,Keys!$Q$3:$S$31,2)</f>
        <v>Reno,  Anderson Acres, Black Springs, Bordertown, Golden Valley, Lemmon Valley, Panther Valley, Rancho Haven, Red Rock, Sierra, Silver Knolls, Stead</v>
      </c>
      <c r="D114" s="57">
        <f>VLOOKUP(N114,Keys!$D$3:$E$118,2)</f>
        <v>89506</v>
      </c>
      <c r="E114" s="12" t="str">
        <f>VLOOKUP(G114,Keys!$A$3:$B$30,2)</f>
        <v>SFR 6,000 - 9,000 Sf Zoning -- Site Values</v>
      </c>
      <c r="F114" s="19" t="str">
        <f t="shared" si="8"/>
        <v>BGD</v>
      </c>
      <c r="G114" s="21" t="str">
        <f t="shared" si="9"/>
        <v>C</v>
      </c>
      <c r="H114" s="26" t="str">
        <f t="shared" si="11"/>
        <v>ftp://wcftp.washoecounty.us/outtoworld/Neighborhood_Atlas/BG.pdf</v>
      </c>
      <c r="I114" s="30" t="str">
        <f t="shared" si="12"/>
        <v>https://www2.washoecounty.us/assessor/cama/search_download.php?command=dnld&amp;list=nbcsearch&amp;nbc=BGDC</v>
      </c>
      <c r="J114" s="11" t="s">
        <v>1279</v>
      </c>
      <c r="K114" s="23" t="s">
        <v>333</v>
      </c>
      <c r="N114" s="12" t="str">
        <f t="shared" si="13"/>
        <v>BG</v>
      </c>
      <c r="O114" s="12" t="str">
        <f t="shared" si="14"/>
        <v>B</v>
      </c>
      <c r="P114" s="12" t="str">
        <f t="shared" si="15"/>
        <v>C</v>
      </c>
    </row>
    <row r="115" spans="1:16" x14ac:dyDescent="0.3">
      <c r="A115" s="16" t="str">
        <f t="shared" si="10"/>
        <v>Copper Leaf</v>
      </c>
      <c r="B115" s="52" t="str">
        <f>VLOOKUP(N115,Keys!$I$3:$J$21,2)</f>
        <v>South Washoe County</v>
      </c>
      <c r="C115" s="52" t="str">
        <f>VLOOKUP(D115,Keys!$Q$3:$S$31,2)</f>
        <v>Reno,  Anderson Acres, Black Springs, Bordertown, Golden Valley, Lemmon Valley, Panther Valley, Rancho Haven, Red Rock, Sierra, Silver Knolls, Stead</v>
      </c>
      <c r="D115" s="57">
        <f>VLOOKUP(N115,Keys!$D$3:$E$118,2)</f>
        <v>89506</v>
      </c>
      <c r="E115" s="12" t="str">
        <f>VLOOKUP(G115,Keys!$A$3:$B$30,2)</f>
        <v>SFR &lt; 6,000 Sf -- Patio Homes -- Site Values</v>
      </c>
      <c r="F115" s="19" t="str">
        <f t="shared" si="8"/>
        <v>BGF</v>
      </c>
      <c r="G115" s="21" t="str">
        <f t="shared" si="9"/>
        <v>B</v>
      </c>
      <c r="H115" s="26" t="str">
        <f t="shared" si="11"/>
        <v>ftp://wcftp.washoecounty.us/outtoworld/Neighborhood_Atlas/BG.pdf</v>
      </c>
      <c r="I115" s="30" t="str">
        <f t="shared" si="12"/>
        <v>https://www2.washoecounty.us/assessor/cama/search_download.php?command=dnld&amp;list=nbcsearch&amp;nbc=BGFB</v>
      </c>
      <c r="J115" s="11" t="s">
        <v>1279</v>
      </c>
      <c r="K115" s="23" t="s">
        <v>336</v>
      </c>
      <c r="N115" s="12" t="str">
        <f t="shared" si="13"/>
        <v>BG</v>
      </c>
      <c r="O115" s="12" t="str">
        <f t="shared" si="14"/>
        <v>B</v>
      </c>
      <c r="P115" s="12" t="str">
        <f t="shared" si="15"/>
        <v>B</v>
      </c>
    </row>
    <row r="116" spans="1:16" x14ac:dyDescent="0.3">
      <c r="A116" s="16" t="str">
        <f t="shared" si="10"/>
        <v>Bonanza Casino</v>
      </c>
      <c r="B116" s="52" t="str">
        <f>VLOOKUP(N116,Keys!$I$3:$J$21,2)</f>
        <v>South Washoe County</v>
      </c>
      <c r="C116" s="52" t="str">
        <f>VLOOKUP(D116,Keys!$Q$3:$S$31,2)</f>
        <v>Reno,  Anderson Acres, Black Springs, Bordertown, Golden Valley, Lemmon Valley, Panther Valley, Rancho Haven, Red Rock, Sierra, Silver Knolls, Stead</v>
      </c>
      <c r="D116" s="57">
        <f>VLOOKUP(N116,Keys!$D$3:$E$118,2)</f>
        <v>89506</v>
      </c>
      <c r="E116" s="12" t="str">
        <f>VLOOKUP(G116,Keys!$A$3:$B$30,2)</f>
        <v>Casino -- Square Foot Values</v>
      </c>
      <c r="F116" s="19" t="str">
        <f t="shared" si="8"/>
        <v>BGM</v>
      </c>
      <c r="G116" s="21" t="str">
        <f t="shared" si="9"/>
        <v>S</v>
      </c>
      <c r="H116" s="26" t="str">
        <f t="shared" si="11"/>
        <v>ftp://wcftp.washoecounty.us/outtoworld/Neighborhood_Atlas/BG.pdf</v>
      </c>
      <c r="I116" s="30" t="str">
        <f t="shared" si="12"/>
        <v>https://www2.washoecounty.us/assessor/cama/search_download.php?command=dnld&amp;list=nbcsearch&amp;nbc=BGMS</v>
      </c>
      <c r="J116" s="11" t="s">
        <v>1279</v>
      </c>
      <c r="K116" s="23" t="s">
        <v>339</v>
      </c>
      <c r="N116" s="12" t="str">
        <f t="shared" si="13"/>
        <v>BG</v>
      </c>
      <c r="O116" s="12" t="str">
        <f t="shared" si="14"/>
        <v>B</v>
      </c>
      <c r="P116" s="12" t="str">
        <f t="shared" si="15"/>
        <v>S</v>
      </c>
    </row>
    <row r="117" spans="1:16" x14ac:dyDescent="0.3">
      <c r="A117" s="16" t="str">
        <f t="shared" si="10"/>
        <v>Hoge Rd. Large Lots</v>
      </c>
      <c r="B117" s="52" t="str">
        <f>VLOOKUP(N117,Keys!$I$3:$J$21,2)</f>
        <v>South Washoe County</v>
      </c>
      <c r="C117" s="52" t="str">
        <f>VLOOKUP(D117,Keys!$Q$3:$S$31,2)</f>
        <v>Reno,  Anderson Acres, Black Springs, Bordertown, Golden Valley, Lemmon Valley, Panther Valley, Rancho Haven, Red Rock, Sierra, Silver Knolls, Stead</v>
      </c>
      <c r="D117" s="57">
        <f>VLOOKUP(N117,Keys!$D$3:$E$118,2)</f>
        <v>89506</v>
      </c>
      <c r="E117" s="12" t="str">
        <f>VLOOKUP(G117,Keys!$A$3:$B$30,2)</f>
        <v>Centrally Assessed</v>
      </c>
      <c r="F117" s="19" t="str">
        <f t="shared" si="8"/>
        <v>BGR</v>
      </c>
      <c r="G117" s="21" t="str">
        <f t="shared" si="9"/>
        <v>Z</v>
      </c>
      <c r="H117" s="26" t="str">
        <f t="shared" si="11"/>
        <v>ftp://wcftp.washoecounty.us/outtoworld/Neighborhood_Atlas/BG.pdf</v>
      </c>
      <c r="I117" s="30" t="str">
        <f t="shared" si="12"/>
        <v>https://www2.washoecounty.us/assessor/cama/search_download.php?command=dnld&amp;list=nbcsearch&amp;nbc=BGRZ</v>
      </c>
      <c r="J117" s="11" t="s">
        <v>1279</v>
      </c>
      <c r="K117" s="23" t="s">
        <v>342</v>
      </c>
      <c r="N117" s="12" t="str">
        <f t="shared" si="13"/>
        <v>BG</v>
      </c>
      <c r="O117" s="12" t="str">
        <f t="shared" si="14"/>
        <v>B</v>
      </c>
      <c r="P117" s="12" t="str">
        <f t="shared" si="15"/>
        <v>Z</v>
      </c>
    </row>
    <row r="118" spans="1:16" x14ac:dyDescent="0.3">
      <c r="A118" s="16" t="str">
        <f t="shared" si="10"/>
        <v>Government</v>
      </c>
      <c r="B118" s="52" t="str">
        <f>VLOOKUP(N118,Keys!$I$3:$J$21,2)</f>
        <v>South Washoe County</v>
      </c>
      <c r="C118" s="52" t="str">
        <f>VLOOKUP(D118,Keys!$Q$3:$S$31,2)</f>
        <v>Reno,  Anderson Acres, Black Springs, Bordertown, Golden Valley, Lemmon Valley, Panther Valley, Rancho Haven, Red Rock, Sierra, Silver Knolls, Stead</v>
      </c>
      <c r="D118" s="57">
        <f>VLOOKUP(N118,Keys!$D$3:$E$118,2)</f>
        <v>89506</v>
      </c>
      <c r="E118" s="12" t="str">
        <f>VLOOKUP(G118,Keys!$A$3:$B$30,2)</f>
        <v>Centrally Assessed</v>
      </c>
      <c r="F118" s="19" t="str">
        <f t="shared" si="8"/>
        <v>BGY</v>
      </c>
      <c r="G118" s="21" t="str">
        <f t="shared" si="9"/>
        <v>Y</v>
      </c>
      <c r="H118" s="26" t="str">
        <f t="shared" si="11"/>
        <v>ftp://wcftp.washoecounty.us/outtoworld/Neighborhood_Atlas/BG.pdf</v>
      </c>
      <c r="I118" s="30" t="str">
        <f t="shared" si="12"/>
        <v>https://www2.washoecounty.us/assessor/cama/search_download.php?command=dnld&amp;list=nbcsearch&amp;nbc=BGYY</v>
      </c>
      <c r="J118" s="11" t="s">
        <v>1279</v>
      </c>
      <c r="K118" s="23" t="s">
        <v>345</v>
      </c>
      <c r="N118" s="12" t="str">
        <f t="shared" si="13"/>
        <v>BG</v>
      </c>
      <c r="O118" s="12" t="str">
        <f t="shared" si="14"/>
        <v>B</v>
      </c>
      <c r="P118" s="12" t="str">
        <f t="shared" si="15"/>
        <v>Y</v>
      </c>
    </row>
    <row r="119" spans="1:16" x14ac:dyDescent="0.3">
      <c r="A119" s="16" t="str">
        <f t="shared" si="10"/>
        <v>Talus Multi Family (LUC 13, 30-33)</v>
      </c>
      <c r="B119" s="52" t="str">
        <f>VLOOKUP(N119,Keys!$I$3:$J$21,2)</f>
        <v>South Washoe County</v>
      </c>
      <c r="C119" s="52" t="str">
        <f>VLOOKUP(D119,Keys!$Q$3:$S$31,2)</f>
        <v xml:space="preserve">Reno,  Lawton          </v>
      </c>
      <c r="D119" s="57">
        <f>VLOOKUP(N119,Keys!$D$3:$E$118,2)</f>
        <v>89503</v>
      </c>
      <c r="E119" s="12" t="str">
        <f>VLOOKUP(G119,Keys!$A$3:$B$30,2)</f>
        <v>MF - Low Density -- Site Values / SF / Unit (LUC 13, 30 thru 33)</v>
      </c>
      <c r="F119" s="19" t="str">
        <f t="shared" si="8"/>
        <v>BHA</v>
      </c>
      <c r="G119" s="21" t="str">
        <f t="shared" si="9"/>
        <v>K</v>
      </c>
      <c r="H119" s="26" t="str">
        <f t="shared" si="11"/>
        <v>ftp://wcftp.washoecounty.us/outtoworld/Neighborhood_Atlas/BH.pdf</v>
      </c>
      <c r="I119" s="30" t="str">
        <f t="shared" si="12"/>
        <v>https://www2.washoecounty.us/assessor/cama/search_download.php?command=dnld&amp;list=nbcsearch&amp;nbc=BHAK</v>
      </c>
      <c r="J119" s="11" t="s">
        <v>1279</v>
      </c>
      <c r="K119" s="23" t="s">
        <v>348</v>
      </c>
      <c r="N119" s="12" t="str">
        <f t="shared" si="13"/>
        <v>BH</v>
      </c>
      <c r="O119" s="12" t="str">
        <f t="shared" si="14"/>
        <v>B</v>
      </c>
      <c r="P119" s="12" t="str">
        <f t="shared" si="15"/>
        <v>K</v>
      </c>
    </row>
    <row r="120" spans="1:16" x14ac:dyDescent="0.3">
      <c r="A120" s="16" t="str">
        <f t="shared" si="10"/>
        <v>Large Acreage Parcels</v>
      </c>
      <c r="B120" s="52" t="str">
        <f>VLOOKUP(N120,Keys!$I$3:$J$21,2)</f>
        <v>South Washoe County</v>
      </c>
      <c r="C120" s="52" t="str">
        <f>VLOOKUP(D120,Keys!$Q$3:$S$31,2)</f>
        <v xml:space="preserve">Reno,  Lawton          </v>
      </c>
      <c r="D120" s="57">
        <f>VLOOKUP(N120,Keys!$D$3:$E$118,2)</f>
        <v>89503</v>
      </c>
      <c r="E120" s="12" t="str">
        <f>VLOOKUP(G120,Keys!$A$3:$B$30,2)</f>
        <v>Centrally Assessed</v>
      </c>
      <c r="F120" s="19" t="str">
        <f t="shared" si="8"/>
        <v>BHA</v>
      </c>
      <c r="G120" s="21" t="str">
        <f t="shared" si="9"/>
        <v>Z</v>
      </c>
      <c r="H120" s="26" t="str">
        <f t="shared" si="11"/>
        <v>ftp://wcftp.washoecounty.us/outtoworld/Neighborhood_Atlas/BH.pdf</v>
      </c>
      <c r="I120" s="30" t="str">
        <f t="shared" si="12"/>
        <v>https://www2.washoecounty.us/assessor/cama/search_download.php?command=dnld&amp;list=nbcsearch&amp;nbc=BHAZ</v>
      </c>
      <c r="J120" s="11" t="s">
        <v>1279</v>
      </c>
      <c r="K120" s="23" t="s">
        <v>351</v>
      </c>
      <c r="N120" s="12" t="str">
        <f t="shared" si="13"/>
        <v>BH</v>
      </c>
      <c r="O120" s="12" t="str">
        <f t="shared" si="14"/>
        <v>B</v>
      </c>
      <c r="P120" s="12" t="str">
        <f t="shared" si="15"/>
        <v>Z</v>
      </c>
    </row>
    <row r="121" spans="1:16" x14ac:dyDescent="0.3">
      <c r="A121" s="16" t="str">
        <f t="shared" si="10"/>
        <v>Misc. SFRs</v>
      </c>
      <c r="B121" s="52" t="str">
        <f>VLOOKUP(N121,Keys!$I$3:$J$21,2)</f>
        <v>South Washoe County</v>
      </c>
      <c r="C121" s="52" t="str">
        <f>VLOOKUP(D121,Keys!$Q$3:$S$31,2)</f>
        <v xml:space="preserve">Reno,  Lawton          </v>
      </c>
      <c r="D121" s="57">
        <f>VLOOKUP(N121,Keys!$D$3:$E$118,2)</f>
        <v>89503</v>
      </c>
      <c r="E121" s="12" t="str">
        <f>VLOOKUP(G121,Keys!$A$3:$B$30,2)</f>
        <v>SFR 1/2 Acre Zoniing -- Site Values</v>
      </c>
      <c r="F121" s="19" t="str">
        <f t="shared" si="8"/>
        <v>BHB</v>
      </c>
      <c r="G121" s="21" t="str">
        <f t="shared" si="9"/>
        <v>E</v>
      </c>
      <c r="H121" s="26" t="str">
        <f t="shared" si="11"/>
        <v>ftp://wcftp.washoecounty.us/outtoworld/Neighborhood_Atlas/BH.pdf</v>
      </c>
      <c r="I121" s="30" t="str">
        <f t="shared" si="12"/>
        <v>https://www2.washoecounty.us/assessor/cama/search_download.php?command=dnld&amp;list=nbcsearch&amp;nbc=BHBE</v>
      </c>
      <c r="J121" s="11" t="s">
        <v>1279</v>
      </c>
      <c r="K121" s="23" t="s">
        <v>354</v>
      </c>
      <c r="N121" s="12" t="str">
        <f t="shared" si="13"/>
        <v>BH</v>
      </c>
      <c r="O121" s="12" t="str">
        <f t="shared" si="14"/>
        <v>B</v>
      </c>
      <c r="P121" s="12" t="str">
        <f t="shared" si="15"/>
        <v>E</v>
      </c>
    </row>
    <row r="122" spans="1:16" x14ac:dyDescent="0.3">
      <c r="A122" s="16" t="str">
        <f t="shared" si="10"/>
        <v>1/2 Acre SFRs</v>
      </c>
      <c r="B122" s="52" t="str">
        <f>VLOOKUP(N122,Keys!$I$3:$J$21,2)</f>
        <v>South Washoe County</v>
      </c>
      <c r="C122" s="52" t="str">
        <f>VLOOKUP(D122,Keys!$Q$3:$S$31,2)</f>
        <v xml:space="preserve">Reno,  Lawton          </v>
      </c>
      <c r="D122" s="57">
        <f>VLOOKUP(N122,Keys!$D$3:$E$118,2)</f>
        <v>89503</v>
      </c>
      <c r="E122" s="12" t="str">
        <f>VLOOKUP(G122,Keys!$A$3:$B$30,2)</f>
        <v>SFR 1/2 Acre Zoniing -- Site Values</v>
      </c>
      <c r="F122" s="19" t="str">
        <f t="shared" si="8"/>
        <v>BHC</v>
      </c>
      <c r="G122" s="21" t="str">
        <f t="shared" si="9"/>
        <v>E</v>
      </c>
      <c r="H122" s="26" t="str">
        <f t="shared" si="11"/>
        <v>ftp://wcftp.washoecounty.us/outtoworld/Neighborhood_Atlas/BH.pdf</v>
      </c>
      <c r="I122" s="30" t="str">
        <f t="shared" si="12"/>
        <v>https://www2.washoecounty.us/assessor/cama/search_download.php?command=dnld&amp;list=nbcsearch&amp;nbc=BHCE</v>
      </c>
      <c r="J122" s="11" t="s">
        <v>1279</v>
      </c>
      <c r="K122" s="23" t="s">
        <v>357</v>
      </c>
      <c r="N122" s="12" t="str">
        <f t="shared" si="13"/>
        <v>BH</v>
      </c>
      <c r="O122" s="12" t="str">
        <f t="shared" si="14"/>
        <v>B</v>
      </c>
      <c r="P122" s="12" t="str">
        <f t="shared" si="15"/>
        <v>E</v>
      </c>
    </row>
    <row r="123" spans="1:16" x14ac:dyDescent="0.3">
      <c r="A123" s="16" t="str">
        <f t="shared" si="10"/>
        <v>Reno Dawn Condos</v>
      </c>
      <c r="B123" s="52" t="str">
        <f>VLOOKUP(N123,Keys!$I$3:$J$21,2)</f>
        <v>South Washoe County</v>
      </c>
      <c r="C123" s="52" t="str">
        <f>VLOOKUP(D123,Keys!$Q$3:$S$31,2)</f>
        <v xml:space="preserve">Reno,  Lawton          </v>
      </c>
      <c r="D123" s="57">
        <f>VLOOKUP(N123,Keys!$D$3:$E$118,2)</f>
        <v>89503</v>
      </c>
      <c r="E123" s="12" t="str">
        <f>VLOOKUP(G123,Keys!$A$3:$B$30,2)</f>
        <v>Condos / Townhouse - Site Values</v>
      </c>
      <c r="F123" s="19" t="str">
        <f t="shared" si="8"/>
        <v>BHE</v>
      </c>
      <c r="G123" s="21" t="str">
        <f t="shared" si="9"/>
        <v>A</v>
      </c>
      <c r="H123" s="26" t="str">
        <f t="shared" si="11"/>
        <v>ftp://wcftp.washoecounty.us/outtoworld/Neighborhood_Atlas/BH.pdf</v>
      </c>
      <c r="I123" s="30" t="str">
        <f t="shared" si="12"/>
        <v>https://www2.washoecounty.us/assessor/cama/search_download.php?command=dnld&amp;list=nbcsearch&amp;nbc=BHEA</v>
      </c>
      <c r="J123" s="11" t="s">
        <v>1279</v>
      </c>
      <c r="K123" s="23" t="s">
        <v>360</v>
      </c>
      <c r="N123" s="12" t="str">
        <f t="shared" si="13"/>
        <v>BH</v>
      </c>
      <c r="O123" s="12" t="str">
        <f t="shared" si="14"/>
        <v>B</v>
      </c>
      <c r="P123" s="12" t="str">
        <f t="shared" si="15"/>
        <v>A</v>
      </c>
    </row>
    <row r="124" spans="1:16" x14ac:dyDescent="0.3">
      <c r="A124" s="16" t="str">
        <f t="shared" si="10"/>
        <v>Government</v>
      </c>
      <c r="B124" s="52" t="str">
        <f>VLOOKUP(N124,Keys!$I$3:$J$21,2)</f>
        <v>South Washoe County</v>
      </c>
      <c r="C124" s="52" t="str">
        <f>VLOOKUP(D124,Keys!$Q$3:$S$31,2)</f>
        <v xml:space="preserve">Reno,  Lawton          </v>
      </c>
      <c r="D124" s="57">
        <f>VLOOKUP(N124,Keys!$D$3:$E$118,2)</f>
        <v>89503</v>
      </c>
      <c r="E124" s="12" t="str">
        <f>VLOOKUP(G124,Keys!$A$3:$B$30,2)</f>
        <v>Centrally Assessed</v>
      </c>
      <c r="F124" s="19" t="str">
        <f t="shared" si="8"/>
        <v>BHY</v>
      </c>
      <c r="G124" s="21" t="str">
        <f t="shared" si="9"/>
        <v>Y</v>
      </c>
      <c r="H124" s="26" t="str">
        <f t="shared" si="11"/>
        <v>ftp://wcftp.washoecounty.us/outtoworld/Neighborhood_Atlas/BH.pdf</v>
      </c>
      <c r="I124" s="30" t="str">
        <f t="shared" si="12"/>
        <v>https://www2.washoecounty.us/assessor/cama/search_download.php?command=dnld&amp;list=nbcsearch&amp;nbc=BHYY</v>
      </c>
      <c r="J124" s="11" t="s">
        <v>1279</v>
      </c>
      <c r="K124" s="23" t="s">
        <v>363</v>
      </c>
      <c r="N124" s="12" t="str">
        <f t="shared" si="13"/>
        <v>BH</v>
      </c>
      <c r="O124" s="12" t="str">
        <f t="shared" si="14"/>
        <v>B</v>
      </c>
      <c r="P124" s="12" t="str">
        <f t="shared" si="15"/>
        <v>Y</v>
      </c>
    </row>
    <row r="125" spans="1:16" x14ac:dyDescent="0.3">
      <c r="A125" s="16" t="str">
        <f t="shared" si="10"/>
        <v>Sun Valley MH Park</v>
      </c>
      <c r="B125" s="52" t="str">
        <f>VLOOKUP(N125,Keys!$I$3:$J$21,2)</f>
        <v>South Washoe County</v>
      </c>
      <c r="C125" s="52" t="str">
        <f>VLOOKUP(D125,Keys!$Q$3:$S$31,2)</f>
        <v xml:space="preserve">Sun Valley            </v>
      </c>
      <c r="D125" s="57">
        <f>VLOOKUP(N125,Keys!$D$3:$E$118,2)</f>
        <v>89433</v>
      </c>
      <c r="E125" s="12" t="str">
        <f>VLOOKUP(G125,Keys!$A$3:$B$30,2)</f>
        <v>MF - Mobile Home / RV Parks -- Per Unit Values (LUC 35)</v>
      </c>
      <c r="F125" s="19" t="str">
        <f t="shared" si="8"/>
        <v>CAA</v>
      </c>
      <c r="G125" s="21" t="str">
        <f t="shared" si="9"/>
        <v>N</v>
      </c>
      <c r="H125" s="26" t="str">
        <f t="shared" si="11"/>
        <v>ftp://wcftp.washoecounty.us/outtoworld/Neighborhood_Atlas/CA.pdf</v>
      </c>
      <c r="I125" s="30" t="str">
        <f t="shared" si="12"/>
        <v>https://www2.washoecounty.us/assessor/cama/search_download.php?command=dnld&amp;list=nbcsearch&amp;nbc=CAAN</v>
      </c>
      <c r="J125" s="11" t="s">
        <v>1279</v>
      </c>
      <c r="K125" s="23" t="s">
        <v>366</v>
      </c>
      <c r="N125" s="12" t="str">
        <f t="shared" si="13"/>
        <v>CA</v>
      </c>
      <c r="O125" s="12" t="str">
        <f t="shared" si="14"/>
        <v>C</v>
      </c>
      <c r="P125" s="12" t="str">
        <f t="shared" si="15"/>
        <v>N</v>
      </c>
    </row>
    <row r="126" spans="1:16" x14ac:dyDescent="0.3">
      <c r="A126" s="16" t="str">
        <f t="shared" si="10"/>
        <v>Sun Valley -- Lifestyle Homes</v>
      </c>
      <c r="B126" s="52" t="str">
        <f>VLOOKUP(N126,Keys!$I$3:$J$21,2)</f>
        <v>South Washoe County</v>
      </c>
      <c r="C126" s="52" t="str">
        <f>VLOOKUP(D126,Keys!$Q$3:$S$31,2)</f>
        <v xml:space="preserve">Sun Valley            </v>
      </c>
      <c r="D126" s="57">
        <f>VLOOKUP(N126,Keys!$D$3:$E$118,2)</f>
        <v>89433</v>
      </c>
      <c r="E126" s="12" t="str">
        <f>VLOOKUP(G126,Keys!$A$3:$B$30,2)</f>
        <v>SFR 12,000 - 15,000 Sf Zoning -- Site Values</v>
      </c>
      <c r="F126" s="19" t="str">
        <f t="shared" si="8"/>
        <v>CAB</v>
      </c>
      <c r="G126" s="21" t="str">
        <f t="shared" si="9"/>
        <v>D</v>
      </c>
      <c r="H126" s="26" t="str">
        <f t="shared" si="11"/>
        <v>ftp://wcftp.washoecounty.us/outtoworld/Neighborhood_Atlas/CA.pdf</v>
      </c>
      <c r="I126" s="30" t="str">
        <f t="shared" si="12"/>
        <v>https://www2.washoecounty.us/assessor/cama/search_download.php?command=dnld&amp;list=nbcsearch&amp;nbc=CABD</v>
      </c>
      <c r="J126" s="11" t="s">
        <v>1279</v>
      </c>
      <c r="K126" s="23" t="s">
        <v>369</v>
      </c>
      <c r="N126" s="12" t="str">
        <f t="shared" si="13"/>
        <v>CA</v>
      </c>
      <c r="O126" s="12" t="str">
        <f t="shared" si="14"/>
        <v>C</v>
      </c>
      <c r="P126" s="12" t="str">
        <f t="shared" si="15"/>
        <v>D</v>
      </c>
    </row>
    <row r="127" spans="1:16" x14ac:dyDescent="0.3">
      <c r="A127" s="16" t="str">
        <f t="shared" si="10"/>
        <v>High Country - Sun Valley</v>
      </c>
      <c r="B127" s="52" t="str">
        <f>VLOOKUP(N127,Keys!$I$3:$J$21,2)</f>
        <v>South Washoe County</v>
      </c>
      <c r="C127" s="52" t="str">
        <f>VLOOKUP(D127,Keys!$Q$3:$S$31,2)</f>
        <v xml:space="preserve">Sun Valley            </v>
      </c>
      <c r="D127" s="57">
        <f>VLOOKUP(N127,Keys!$D$3:$E$118,2)</f>
        <v>89433</v>
      </c>
      <c r="E127" s="12" t="str">
        <f>VLOOKUP(G127,Keys!$A$3:$B$30,2)</f>
        <v>SFR 6,000 - 9,000 Sf Zoning -- Site Values</v>
      </c>
      <c r="F127" s="19" t="str">
        <f t="shared" si="8"/>
        <v>CAE</v>
      </c>
      <c r="G127" s="21" t="str">
        <f t="shared" si="9"/>
        <v>C</v>
      </c>
      <c r="H127" s="26" t="str">
        <f t="shared" si="11"/>
        <v>ftp://wcftp.washoecounty.us/outtoworld/Neighborhood_Atlas/CA.pdf</v>
      </c>
      <c r="I127" s="30" t="str">
        <f t="shared" si="12"/>
        <v>https://www2.washoecounty.us/assessor/cama/search_download.php?command=dnld&amp;list=nbcsearch&amp;nbc=CAEC</v>
      </c>
      <c r="J127" s="11" t="s">
        <v>1279</v>
      </c>
      <c r="K127" s="23" t="s">
        <v>1208</v>
      </c>
      <c r="N127" s="12" t="str">
        <f t="shared" si="13"/>
        <v>CA</v>
      </c>
      <c r="O127" s="12" t="str">
        <f t="shared" si="14"/>
        <v>C</v>
      </c>
      <c r="P127" s="12" t="str">
        <f t="shared" si="15"/>
        <v>C</v>
      </c>
    </row>
    <row r="128" spans="1:16" x14ac:dyDescent="0.3">
      <c r="A128" s="16" t="str">
        <f t="shared" si="10"/>
        <v>Sun Valley SFRs (LUC 20)</v>
      </c>
      <c r="B128" s="52" t="str">
        <f>VLOOKUP(N128,Keys!$I$3:$J$21,2)</f>
        <v>South Washoe County</v>
      </c>
      <c r="C128" s="52" t="str">
        <f>VLOOKUP(D128,Keys!$Q$3:$S$31,2)</f>
        <v xml:space="preserve">Sun Valley            </v>
      </c>
      <c r="D128" s="57">
        <f>VLOOKUP(N128,Keys!$D$3:$E$118,2)</f>
        <v>89433</v>
      </c>
      <c r="E128" s="12" t="str">
        <f>VLOOKUP(G128,Keys!$A$3:$B$30,2)</f>
        <v>SFR 12,000 - 15,000 Sf Zoning -- Site Values</v>
      </c>
      <c r="F128" s="19" t="str">
        <f t="shared" si="8"/>
        <v>CAH</v>
      </c>
      <c r="G128" s="21" t="str">
        <f t="shared" si="9"/>
        <v>D</v>
      </c>
      <c r="H128" s="26" t="str">
        <f t="shared" si="11"/>
        <v>ftp://wcftp.washoecounty.us/outtoworld/Neighborhood_Atlas/CA.pdf</v>
      </c>
      <c r="I128" s="30" t="str">
        <f t="shared" si="12"/>
        <v>https://www2.washoecounty.us/assessor/cama/search_download.php?command=dnld&amp;list=nbcsearch&amp;nbc=CAHD</v>
      </c>
      <c r="J128" s="11" t="s">
        <v>1279</v>
      </c>
      <c r="K128" s="23" t="s">
        <v>1218</v>
      </c>
      <c r="N128" s="12" t="str">
        <f t="shared" si="13"/>
        <v>CA</v>
      </c>
      <c r="O128" s="12" t="str">
        <f t="shared" si="14"/>
        <v>C</v>
      </c>
      <c r="P128" s="12" t="str">
        <f t="shared" si="15"/>
        <v>D</v>
      </c>
    </row>
    <row r="129" spans="1:16" x14ac:dyDescent="0.3">
      <c r="A129" s="16" t="str">
        <f t="shared" si="10"/>
        <v>Government</v>
      </c>
      <c r="B129" s="52" t="str">
        <f>VLOOKUP(N129,Keys!$I$3:$J$21,2)</f>
        <v>South Washoe County</v>
      </c>
      <c r="C129" s="52" t="str">
        <f>VLOOKUP(D129,Keys!$Q$3:$S$31,2)</f>
        <v xml:space="preserve">Sun Valley            </v>
      </c>
      <c r="D129" s="57">
        <f>VLOOKUP(N129,Keys!$D$3:$E$118,2)</f>
        <v>89433</v>
      </c>
      <c r="E129" s="12" t="str">
        <f>VLOOKUP(G129,Keys!$A$3:$B$30,2)</f>
        <v>Centrally Assessed</v>
      </c>
      <c r="F129" s="19" t="str">
        <f t="shared" si="8"/>
        <v>CAY</v>
      </c>
      <c r="G129" s="21" t="str">
        <f t="shared" si="9"/>
        <v>Y</v>
      </c>
      <c r="H129" s="26" t="str">
        <f t="shared" si="11"/>
        <v>ftp://wcftp.washoecounty.us/outtoworld/Neighborhood_Atlas/CA.pdf</v>
      </c>
      <c r="I129" s="30" t="str">
        <f t="shared" si="12"/>
        <v>https://www2.washoecounty.us/assessor/cama/search_download.php?command=dnld&amp;list=nbcsearch&amp;nbc=CAYY</v>
      </c>
      <c r="J129" s="11" t="s">
        <v>1279</v>
      </c>
      <c r="K129" s="23" t="s">
        <v>373</v>
      </c>
      <c r="N129" s="12" t="str">
        <f t="shared" si="13"/>
        <v>CA</v>
      </c>
      <c r="O129" s="12" t="str">
        <f t="shared" si="14"/>
        <v>C</v>
      </c>
      <c r="P129" s="12" t="str">
        <f t="shared" si="15"/>
        <v>Y</v>
      </c>
    </row>
    <row r="130" spans="1:16" x14ac:dyDescent="0.3">
      <c r="A130" s="16" t="str">
        <f t="shared" si="10"/>
        <v>Multi Family (lUC 13, 30 - 33)</v>
      </c>
      <c r="B130" s="52" t="str">
        <f>VLOOKUP(N130,Keys!$I$3:$J$21,2)</f>
        <v>South Washoe County</v>
      </c>
      <c r="C130" s="52" t="str">
        <f>VLOOKUP(D130,Keys!$Q$3:$S$31,2)</f>
        <v xml:space="preserve">Sparks,  Greenbrae, Happy Valley, Sun Valley        </v>
      </c>
      <c r="D130" s="57">
        <f>VLOOKUP(N130,Keys!$D$3:$E$118,2)</f>
        <v>89431</v>
      </c>
      <c r="E130" s="12" t="str">
        <f>VLOOKUP(G130,Keys!$A$3:$B$30,2)</f>
        <v>MF - Low Density -- Site Values / SF / Unit (LUC 13, 30 thru 33)</v>
      </c>
      <c r="F130" s="19" t="str">
        <f t="shared" si="8"/>
        <v>DBD</v>
      </c>
      <c r="G130" s="21" t="str">
        <f t="shared" si="9"/>
        <v>K</v>
      </c>
      <c r="H130" s="26" t="str">
        <f t="shared" si="11"/>
        <v>ftp://wcftp.washoecounty.us/outtoworld/Neighborhood_Atlas/DB.pdf</v>
      </c>
      <c r="I130" s="30" t="str">
        <f t="shared" si="12"/>
        <v>https://www2.washoecounty.us/assessor/cama/search_download.php?command=dnld&amp;list=nbcsearch&amp;nbc=DBDK</v>
      </c>
      <c r="J130" s="11" t="s">
        <v>1279</v>
      </c>
      <c r="K130" s="23" t="s">
        <v>376</v>
      </c>
      <c r="N130" s="12" t="str">
        <f t="shared" si="13"/>
        <v>DB</v>
      </c>
      <c r="O130" s="12" t="str">
        <f t="shared" si="14"/>
        <v>D</v>
      </c>
      <c r="P130" s="12" t="str">
        <f t="shared" si="15"/>
        <v>K</v>
      </c>
    </row>
    <row r="131" spans="1:16" x14ac:dyDescent="0.3">
      <c r="A131" s="16" t="str">
        <f t="shared" si="10"/>
        <v>Meadowview Sub</v>
      </c>
      <c r="B131" s="52" t="str">
        <f>VLOOKUP(N131,Keys!$I$3:$J$21,2)</f>
        <v>South Washoe County</v>
      </c>
      <c r="C131" s="52" t="str">
        <f>VLOOKUP(D131,Keys!$Q$3:$S$31,2)</f>
        <v xml:space="preserve">Sparks,  Greenbrae, Happy Valley, Sun Valley        </v>
      </c>
      <c r="D131" s="57">
        <f>VLOOKUP(N131,Keys!$D$3:$E$118,2)</f>
        <v>89431</v>
      </c>
      <c r="E131" s="12" t="str">
        <f>VLOOKUP(G131,Keys!$A$3:$B$30,2)</f>
        <v>SFR 6,000 - 9,000 Sf Zoning -- Site Values</v>
      </c>
      <c r="F131" s="19" t="str">
        <f t="shared" ref="F131:F194" si="16">LEFT(K131,3)</f>
        <v>DBG</v>
      </c>
      <c r="G131" s="21" t="str">
        <f t="shared" ref="G131:G194" si="17">RIGHT(LEFT(K131,4),1)</f>
        <v>C</v>
      </c>
      <c r="H131" s="26" t="str">
        <f t="shared" si="11"/>
        <v>ftp://wcftp.washoecounty.us/outtoworld/Neighborhood_Atlas/DB.pdf</v>
      </c>
      <c r="I131" s="30" t="str">
        <f t="shared" si="12"/>
        <v>https://www2.washoecounty.us/assessor/cama/search_download.php?command=dnld&amp;list=nbcsearch&amp;nbc=DBGC</v>
      </c>
      <c r="J131" s="11" t="s">
        <v>1279</v>
      </c>
      <c r="K131" s="23" t="s">
        <v>379</v>
      </c>
      <c r="N131" s="12" t="str">
        <f t="shared" si="13"/>
        <v>DB</v>
      </c>
      <c r="O131" s="12" t="str">
        <f t="shared" si="14"/>
        <v>D</v>
      </c>
      <c r="P131" s="12" t="str">
        <f t="shared" si="15"/>
        <v>C</v>
      </c>
    </row>
    <row r="132" spans="1:16" x14ac:dyDescent="0.3">
      <c r="A132" s="16" t="str">
        <f t="shared" ref="A132:A195" si="18">SUBSTITUTE(K132,LEFT(K132,4)&amp;" - ","")</f>
        <v>Mosaic Condos</v>
      </c>
      <c r="B132" s="52" t="str">
        <f>VLOOKUP(N132,Keys!$I$3:$J$21,2)</f>
        <v>South Washoe County</v>
      </c>
      <c r="C132" s="52" t="str">
        <f>VLOOKUP(D132,Keys!$Q$3:$S$31,2)</f>
        <v xml:space="preserve">Sparks,  Greenbrae, Happy Valley, Sun Valley        </v>
      </c>
      <c r="D132" s="57">
        <f>VLOOKUP(N132,Keys!$D$3:$E$118,2)</f>
        <v>89431</v>
      </c>
      <c r="E132" s="12" t="str">
        <f>VLOOKUP(G132,Keys!$A$3:$B$30,2)</f>
        <v>Condos / Townhouse - Site Values</v>
      </c>
      <c r="F132" s="19" t="str">
        <f t="shared" si="16"/>
        <v>DBJ</v>
      </c>
      <c r="G132" s="21" t="str">
        <f t="shared" si="17"/>
        <v>A</v>
      </c>
      <c r="H132" s="26" t="str">
        <f t="shared" ref="H132:H195" si="19">"ftp://wcftp.washoecounty.us/outtoworld/Neighborhood_Atlas/"&amp;LEFT(K132,2)&amp;".pdf"</f>
        <v>ftp://wcftp.washoecounty.us/outtoworld/Neighborhood_Atlas/DB.pdf</v>
      </c>
      <c r="I132" s="30" t="str">
        <f t="shared" ref="I132:I195" si="20">"https://www2.washoecounty.us/assessor/cama/search_download.php?command=dnld&amp;list=nbcsearch&amp;nbc="&amp;LEFT(K132,4)</f>
        <v>https://www2.washoecounty.us/assessor/cama/search_download.php?command=dnld&amp;list=nbcsearch&amp;nbc=DBJA</v>
      </c>
      <c r="J132" s="11" t="s">
        <v>1279</v>
      </c>
      <c r="K132" s="23" t="s">
        <v>382</v>
      </c>
      <c r="N132" s="12" t="str">
        <f t="shared" ref="N132:N195" si="21">LEFT(K132,2)</f>
        <v>DB</v>
      </c>
      <c r="O132" s="12" t="str">
        <f t="shared" ref="O132:O195" si="22">LEFT(K132,1)</f>
        <v>D</v>
      </c>
      <c r="P132" s="12" t="str">
        <f t="shared" ref="P132:P195" si="23">RIGHT(LEFT(K132,4),1)</f>
        <v>A</v>
      </c>
    </row>
    <row r="133" spans="1:16" x14ac:dyDescent="0.3">
      <c r="A133" s="16" t="str">
        <f t="shared" si="18"/>
        <v>Patio Homes</v>
      </c>
      <c r="B133" s="52" t="str">
        <f>VLOOKUP(N133,Keys!$I$3:$J$21,2)</f>
        <v>South Washoe County</v>
      </c>
      <c r="C133" s="52" t="str">
        <f>VLOOKUP(D133,Keys!$Q$3:$S$31,2)</f>
        <v xml:space="preserve">Sparks,  Greenbrae, Happy Valley, Sun Valley        </v>
      </c>
      <c r="D133" s="57">
        <f>VLOOKUP(N133,Keys!$D$3:$E$118,2)</f>
        <v>89431</v>
      </c>
      <c r="E133" s="12" t="str">
        <f>VLOOKUP(G133,Keys!$A$3:$B$30,2)</f>
        <v>SFR &lt; 6,000 Sf -- Patio Homes -- Site Values</v>
      </c>
      <c r="F133" s="19" t="str">
        <f t="shared" si="16"/>
        <v>DBM</v>
      </c>
      <c r="G133" s="21" t="str">
        <f t="shared" si="17"/>
        <v>B</v>
      </c>
      <c r="H133" s="26" t="str">
        <f t="shared" si="19"/>
        <v>ftp://wcftp.washoecounty.us/outtoworld/Neighborhood_Atlas/DB.pdf</v>
      </c>
      <c r="I133" s="30" t="str">
        <f t="shared" si="20"/>
        <v>https://www2.washoecounty.us/assessor/cama/search_download.php?command=dnld&amp;list=nbcsearch&amp;nbc=DBMB</v>
      </c>
      <c r="J133" s="11" t="s">
        <v>1279</v>
      </c>
      <c r="K133" s="23" t="s">
        <v>385</v>
      </c>
      <c r="N133" s="12" t="str">
        <f t="shared" si="21"/>
        <v>DB</v>
      </c>
      <c r="O133" s="12" t="str">
        <f t="shared" si="22"/>
        <v>D</v>
      </c>
      <c r="P133" s="12" t="str">
        <f t="shared" si="23"/>
        <v>B</v>
      </c>
    </row>
    <row r="134" spans="1:16" x14ac:dyDescent="0.3">
      <c r="A134" s="16" t="str">
        <f t="shared" si="18"/>
        <v>Siverstate Condos</v>
      </c>
      <c r="B134" s="52" t="str">
        <f>VLOOKUP(N134,Keys!$I$3:$J$21,2)</f>
        <v>South Washoe County</v>
      </c>
      <c r="C134" s="52" t="str">
        <f>VLOOKUP(D134,Keys!$Q$3:$S$31,2)</f>
        <v xml:space="preserve">Sparks,  Greenbrae, Happy Valley, Sun Valley        </v>
      </c>
      <c r="D134" s="57">
        <f>VLOOKUP(N134,Keys!$D$3:$E$118,2)</f>
        <v>89431</v>
      </c>
      <c r="E134" s="12" t="str">
        <f>VLOOKUP(G134,Keys!$A$3:$B$30,2)</f>
        <v>Condos / Townhouse - Site Values</v>
      </c>
      <c r="F134" s="19" t="str">
        <f t="shared" si="16"/>
        <v>DBP</v>
      </c>
      <c r="G134" s="21" t="str">
        <f t="shared" si="17"/>
        <v>A</v>
      </c>
      <c r="H134" s="26" t="str">
        <f t="shared" si="19"/>
        <v>ftp://wcftp.washoecounty.us/outtoworld/Neighborhood_Atlas/DB.pdf</v>
      </c>
      <c r="I134" s="30" t="str">
        <f t="shared" si="20"/>
        <v>https://www2.washoecounty.us/assessor/cama/search_download.php?command=dnld&amp;list=nbcsearch&amp;nbc=DBPA</v>
      </c>
      <c r="J134" s="11" t="s">
        <v>1279</v>
      </c>
      <c r="K134" s="23" t="s">
        <v>388</v>
      </c>
      <c r="N134" s="12" t="str">
        <f t="shared" si="21"/>
        <v>DB</v>
      </c>
      <c r="O134" s="12" t="str">
        <f t="shared" si="22"/>
        <v>D</v>
      </c>
      <c r="P134" s="12" t="str">
        <f t="shared" si="23"/>
        <v>A</v>
      </c>
    </row>
    <row r="135" spans="1:16" x14ac:dyDescent="0.3">
      <c r="A135" s="16" t="str">
        <f t="shared" si="18"/>
        <v>Sping Ridge Subdivision</v>
      </c>
      <c r="B135" s="52" t="str">
        <f>VLOOKUP(N135,Keys!$I$3:$J$21,2)</f>
        <v>South Washoe County</v>
      </c>
      <c r="C135" s="52" t="str">
        <f>VLOOKUP(D135,Keys!$Q$3:$S$31,2)</f>
        <v xml:space="preserve">Sparks, Spanish Springs           </v>
      </c>
      <c r="D135" s="57">
        <f>VLOOKUP(N135,Keys!$D$3:$E$118,2)</f>
        <v>89436</v>
      </c>
      <c r="E135" s="12" t="str">
        <f>VLOOKUP(G135,Keys!$A$3:$B$30,2)</f>
        <v>SFR 6,000 - 9,000 Sf Zoning -- Site Values</v>
      </c>
      <c r="F135" s="19" t="str">
        <f t="shared" si="16"/>
        <v>DCA</v>
      </c>
      <c r="G135" s="21" t="str">
        <f t="shared" si="17"/>
        <v>C</v>
      </c>
      <c r="H135" s="26" t="str">
        <f t="shared" si="19"/>
        <v>ftp://wcftp.washoecounty.us/outtoworld/Neighborhood_Atlas/DC.pdf</v>
      </c>
      <c r="I135" s="30" t="str">
        <f t="shared" si="20"/>
        <v>https://www2.washoecounty.us/assessor/cama/search_download.php?command=dnld&amp;list=nbcsearch&amp;nbc=DCAC</v>
      </c>
      <c r="J135" s="11" t="s">
        <v>1279</v>
      </c>
      <c r="K135" s="23" t="s">
        <v>391</v>
      </c>
      <c r="N135" s="12" t="str">
        <f t="shared" si="21"/>
        <v>DC</v>
      </c>
      <c r="O135" s="12" t="str">
        <f t="shared" si="22"/>
        <v>D</v>
      </c>
      <c r="P135" s="12" t="str">
        <f t="shared" si="23"/>
        <v>C</v>
      </c>
    </row>
    <row r="136" spans="1:16" x14ac:dyDescent="0.3">
      <c r="A136" s="16" t="str">
        <f t="shared" si="18"/>
        <v>Acreage Homesites</v>
      </c>
      <c r="B136" s="52" t="str">
        <f>VLOOKUP(N136,Keys!$I$3:$J$21,2)</f>
        <v>South Washoe County</v>
      </c>
      <c r="C136" s="52" t="str">
        <f>VLOOKUP(D136,Keys!$Q$3:$S$31,2)</f>
        <v xml:space="preserve">Sparks, Spanish Springs           </v>
      </c>
      <c r="D136" s="57">
        <f>VLOOKUP(N136,Keys!$D$3:$E$118,2)</f>
        <v>89436</v>
      </c>
      <c r="E136" s="12" t="str">
        <f>VLOOKUP(G136,Keys!$A$3:$B$30,2)</f>
        <v>SFR 5 Acre Zoning -- Site Values</v>
      </c>
      <c r="F136" s="19" t="str">
        <f t="shared" si="16"/>
        <v>DCC</v>
      </c>
      <c r="G136" s="21" t="str">
        <f t="shared" si="17"/>
        <v>H</v>
      </c>
      <c r="H136" s="26" t="str">
        <f t="shared" si="19"/>
        <v>ftp://wcftp.washoecounty.us/outtoworld/Neighborhood_Atlas/DC.pdf</v>
      </c>
      <c r="I136" s="30" t="str">
        <f t="shared" si="20"/>
        <v>https://www2.washoecounty.us/assessor/cama/search_download.php?command=dnld&amp;list=nbcsearch&amp;nbc=DCCH</v>
      </c>
      <c r="J136" s="11" t="s">
        <v>1279</v>
      </c>
      <c r="K136" s="23" t="s">
        <v>394</v>
      </c>
      <c r="N136" s="12" t="str">
        <f t="shared" si="21"/>
        <v>DC</v>
      </c>
      <c r="O136" s="12" t="str">
        <f t="shared" si="22"/>
        <v>D</v>
      </c>
      <c r="P136" s="12" t="str">
        <f t="shared" si="23"/>
        <v>H</v>
      </c>
    </row>
    <row r="137" spans="1:16" ht="13.5" customHeight="1" x14ac:dyDescent="0.3">
      <c r="A137" s="16" t="str">
        <f t="shared" si="18"/>
        <v>Meadowvale Sub , Meadowvale Sub , Meadow</v>
      </c>
      <c r="B137" s="52" t="str">
        <f>VLOOKUP(N137,Keys!$I$3:$J$21,2)</f>
        <v>South Washoe County</v>
      </c>
      <c r="C137" s="52" t="str">
        <f>VLOOKUP(D137,Keys!$Q$3:$S$31,2)</f>
        <v xml:space="preserve">Sparks,  Greenbrae, Happy Valley, Sun Valley        </v>
      </c>
      <c r="D137" s="57">
        <f>VLOOKUP(N137,Keys!$D$3:$E$118,2)</f>
        <v>89431</v>
      </c>
      <c r="E137" s="12" t="str">
        <f>VLOOKUP(G137,Keys!$A$3:$B$30,2)</f>
        <v>SFR 6,000 - 9,000 Sf Zoning -- Site Values</v>
      </c>
      <c r="F137" s="19" t="str">
        <f t="shared" si="16"/>
        <v>DDE</v>
      </c>
      <c r="G137" s="21" t="str">
        <f t="shared" si="17"/>
        <v>C</v>
      </c>
      <c r="H137" s="26" t="str">
        <f t="shared" si="19"/>
        <v>ftp://wcftp.washoecounty.us/outtoworld/Neighborhood_Atlas/DD.pdf</v>
      </c>
      <c r="I137" s="30" t="str">
        <f t="shared" si="20"/>
        <v>https://www2.washoecounty.us/assessor/cama/search_download.php?command=dnld&amp;list=nbcsearch&amp;nbc=DDEC</v>
      </c>
      <c r="J137" s="11" t="s">
        <v>1279</v>
      </c>
      <c r="K137" s="23" t="s">
        <v>396</v>
      </c>
      <c r="N137" s="12" t="str">
        <f t="shared" si="21"/>
        <v>DD</v>
      </c>
      <c r="O137" s="12" t="str">
        <f t="shared" si="22"/>
        <v>D</v>
      </c>
      <c r="P137" s="12" t="str">
        <f t="shared" si="23"/>
        <v>C</v>
      </c>
    </row>
    <row r="138" spans="1:16" x14ac:dyDescent="0.3">
      <c r="A138" s="16" t="str">
        <f t="shared" si="18"/>
        <v>Meadowvale Condos</v>
      </c>
      <c r="B138" s="52" t="str">
        <f>VLOOKUP(N138,Keys!$I$3:$J$21,2)</f>
        <v>South Washoe County</v>
      </c>
      <c r="C138" s="52" t="str">
        <f>VLOOKUP(D138,Keys!$Q$3:$S$31,2)</f>
        <v xml:space="preserve">Sparks,  Greenbrae, Happy Valley, Sun Valley        </v>
      </c>
      <c r="D138" s="57">
        <f>VLOOKUP(N138,Keys!$D$3:$E$118,2)</f>
        <v>89431</v>
      </c>
      <c r="E138" s="12" t="str">
        <f>VLOOKUP(G138,Keys!$A$3:$B$30,2)</f>
        <v>Condos / Townhouse - Site Values</v>
      </c>
      <c r="F138" s="19" t="str">
        <f t="shared" si="16"/>
        <v>DDH</v>
      </c>
      <c r="G138" s="21" t="str">
        <f t="shared" si="17"/>
        <v>A</v>
      </c>
      <c r="H138" s="26" t="str">
        <f t="shared" si="19"/>
        <v>ftp://wcftp.washoecounty.us/outtoworld/Neighborhood_Atlas/DD.pdf</v>
      </c>
      <c r="I138" s="30" t="str">
        <f t="shared" si="20"/>
        <v>https://www2.washoecounty.us/assessor/cama/search_download.php?command=dnld&amp;list=nbcsearch&amp;nbc=DDHA</v>
      </c>
      <c r="J138" s="11" t="s">
        <v>1279</v>
      </c>
      <c r="K138" s="23" t="s">
        <v>399</v>
      </c>
      <c r="N138" s="12" t="str">
        <f t="shared" si="21"/>
        <v>DD</v>
      </c>
      <c r="O138" s="12" t="str">
        <f t="shared" si="22"/>
        <v>D</v>
      </c>
      <c r="P138" s="12" t="str">
        <f t="shared" si="23"/>
        <v>A</v>
      </c>
    </row>
    <row r="139" spans="1:16" x14ac:dyDescent="0.3">
      <c r="A139" s="16" t="str">
        <f t="shared" si="18"/>
        <v>Greenbrae Terrace Sub</v>
      </c>
      <c r="B139" s="52" t="str">
        <f>VLOOKUP(N139,Keys!$I$3:$J$21,2)</f>
        <v>South Washoe County</v>
      </c>
      <c r="C139" s="52" t="str">
        <f>VLOOKUP(D139,Keys!$Q$3:$S$31,2)</f>
        <v xml:space="preserve">Sparks,  Greenbrae, Happy Valley, Sun Valley        </v>
      </c>
      <c r="D139" s="57">
        <f>VLOOKUP(N139,Keys!$D$3:$E$118,2)</f>
        <v>89431</v>
      </c>
      <c r="E139" s="12" t="str">
        <f>VLOOKUP(G139,Keys!$A$3:$B$30,2)</f>
        <v>SFR 6,000 - 9,000 Sf Zoning -- Site Values</v>
      </c>
      <c r="F139" s="19" t="str">
        <f t="shared" si="16"/>
        <v>DDK</v>
      </c>
      <c r="G139" s="21" t="str">
        <f t="shared" si="17"/>
        <v>C</v>
      </c>
      <c r="H139" s="26" t="str">
        <f t="shared" si="19"/>
        <v>ftp://wcftp.washoecounty.us/outtoworld/Neighborhood_Atlas/DD.pdf</v>
      </c>
      <c r="I139" s="30" t="str">
        <f t="shared" si="20"/>
        <v>https://www2.washoecounty.us/assessor/cama/search_download.php?command=dnld&amp;list=nbcsearch&amp;nbc=DDKC</v>
      </c>
      <c r="J139" s="11" t="s">
        <v>1279</v>
      </c>
      <c r="K139" s="23" t="s">
        <v>402</v>
      </c>
      <c r="N139" s="12" t="str">
        <f t="shared" si="21"/>
        <v>DD</v>
      </c>
      <c r="O139" s="12" t="str">
        <f t="shared" si="22"/>
        <v>D</v>
      </c>
      <c r="P139" s="12" t="str">
        <f t="shared" si="23"/>
        <v>C</v>
      </c>
    </row>
    <row r="140" spans="1:16" x14ac:dyDescent="0.3">
      <c r="A140" s="16" t="str">
        <f t="shared" si="18"/>
        <v>Sparks Casinos Downtown</v>
      </c>
      <c r="B140" s="52" t="str">
        <f>VLOOKUP(N140,Keys!$I$3:$J$21,2)</f>
        <v>South Washoe County</v>
      </c>
      <c r="C140" s="52" t="str">
        <f>VLOOKUP(D140,Keys!$Q$3:$S$31,2)</f>
        <v xml:space="preserve">Sparks,  Greenbrae, Happy Valley, Sun Valley        </v>
      </c>
      <c r="D140" s="57">
        <f>VLOOKUP(N140,Keys!$D$3:$E$118,2)</f>
        <v>89431</v>
      </c>
      <c r="E140" s="12" t="str">
        <f>VLOOKUP(G140,Keys!$A$3:$B$30,2)</f>
        <v>Casino -- Square Foot Values</v>
      </c>
      <c r="F140" s="19" t="str">
        <f t="shared" si="16"/>
        <v>DEB</v>
      </c>
      <c r="G140" s="21" t="str">
        <f t="shared" si="17"/>
        <v>S</v>
      </c>
      <c r="H140" s="26" t="str">
        <f t="shared" si="19"/>
        <v>ftp://wcftp.washoecounty.us/outtoworld/Neighborhood_Atlas/DE.pdf</v>
      </c>
      <c r="I140" s="30" t="str">
        <f t="shared" si="20"/>
        <v>https://www2.washoecounty.us/assessor/cama/search_download.php?command=dnld&amp;list=nbcsearch&amp;nbc=DEBS</v>
      </c>
      <c r="J140" s="11" t="s">
        <v>1279</v>
      </c>
      <c r="K140" s="23" t="s">
        <v>405</v>
      </c>
      <c r="N140" s="12" t="str">
        <f t="shared" si="21"/>
        <v>DE</v>
      </c>
      <c r="O140" s="12" t="str">
        <f t="shared" si="22"/>
        <v>D</v>
      </c>
      <c r="P140" s="12" t="str">
        <f t="shared" si="23"/>
        <v>S</v>
      </c>
    </row>
    <row r="141" spans="1:16" x14ac:dyDescent="0.3">
      <c r="A141" s="16" t="str">
        <f t="shared" si="18"/>
        <v>Commercial</v>
      </c>
      <c r="B141" s="52" t="str">
        <f>VLOOKUP(N141,Keys!$I$3:$J$21,2)</f>
        <v>South Washoe County</v>
      </c>
      <c r="C141" s="52" t="str">
        <f>VLOOKUP(D141,Keys!$Q$3:$S$31,2)</f>
        <v xml:space="preserve">Sparks,  Greenbrae, Happy Valley, Sun Valley        </v>
      </c>
      <c r="D141" s="57">
        <f>VLOOKUP(N141,Keys!$D$3:$E$118,2)</f>
        <v>89431</v>
      </c>
      <c r="E141" s="12" t="str">
        <f>VLOOKUP(G141,Keys!$A$3:$B$30,2)</f>
        <v>Commercial - General -- Square Foot Values</v>
      </c>
      <c r="F141" s="19" t="str">
        <f t="shared" si="16"/>
        <v>DEE</v>
      </c>
      <c r="G141" s="21" t="str">
        <f t="shared" si="17"/>
        <v>Q</v>
      </c>
      <c r="H141" s="26" t="str">
        <f t="shared" si="19"/>
        <v>ftp://wcftp.washoecounty.us/outtoworld/Neighborhood_Atlas/DE.pdf</v>
      </c>
      <c r="I141" s="30" t="str">
        <f t="shared" si="20"/>
        <v>https://www2.washoecounty.us/assessor/cama/search_download.php?command=dnld&amp;list=nbcsearch&amp;nbc=DEEQ</v>
      </c>
      <c r="J141" s="11" t="s">
        <v>1279</v>
      </c>
      <c r="K141" s="23" t="s">
        <v>408</v>
      </c>
      <c r="N141" s="12" t="str">
        <f t="shared" si="21"/>
        <v>DE</v>
      </c>
      <c r="O141" s="12" t="str">
        <f t="shared" si="22"/>
        <v>D</v>
      </c>
      <c r="P141" s="12" t="str">
        <f t="shared" si="23"/>
        <v>Q</v>
      </c>
    </row>
    <row r="142" spans="1:16" x14ac:dyDescent="0.3">
      <c r="A142" s="16" t="str">
        <f t="shared" si="18"/>
        <v>Victorian Square</v>
      </c>
      <c r="B142" s="52" t="str">
        <f>VLOOKUP(N142,Keys!$I$3:$J$21,2)</f>
        <v>South Washoe County</v>
      </c>
      <c r="C142" s="52" t="str">
        <f>VLOOKUP(D142,Keys!$Q$3:$S$31,2)</f>
        <v xml:space="preserve">Sparks,  Greenbrae, Happy Valley, Sun Valley        </v>
      </c>
      <c r="D142" s="57">
        <f>VLOOKUP(N142,Keys!$D$3:$E$118,2)</f>
        <v>89431</v>
      </c>
      <c r="E142" s="12" t="str">
        <f>VLOOKUP(G142,Keys!$A$3:$B$30,2)</f>
        <v>Centrally Assessed</v>
      </c>
      <c r="F142" s="19" t="str">
        <f t="shared" si="16"/>
        <v>DEH</v>
      </c>
      <c r="G142" s="21" t="str">
        <f t="shared" si="17"/>
        <v>Z</v>
      </c>
      <c r="H142" s="26" t="str">
        <f t="shared" si="19"/>
        <v>ftp://wcftp.washoecounty.us/outtoworld/Neighborhood_Atlas/DE.pdf</v>
      </c>
      <c r="I142" s="30" t="str">
        <f t="shared" si="20"/>
        <v>https://www2.washoecounty.us/assessor/cama/search_download.php?command=dnld&amp;list=nbcsearch&amp;nbc=DEHZ</v>
      </c>
      <c r="J142" s="11" t="s">
        <v>1279</v>
      </c>
      <c r="K142" s="23" t="s">
        <v>411</v>
      </c>
      <c r="N142" s="12" t="str">
        <f t="shared" si="21"/>
        <v>DE</v>
      </c>
      <c r="O142" s="12" t="str">
        <f t="shared" si="22"/>
        <v>D</v>
      </c>
      <c r="P142" s="12" t="str">
        <f t="shared" si="23"/>
        <v>Z</v>
      </c>
    </row>
    <row r="143" spans="1:16" x14ac:dyDescent="0.3">
      <c r="A143" s="16" t="str">
        <f t="shared" si="18"/>
        <v>Field Street Townhouses</v>
      </c>
      <c r="B143" s="52" t="str">
        <f>VLOOKUP(N143,Keys!$I$3:$J$21,2)</f>
        <v>South Washoe County</v>
      </c>
      <c r="C143" s="52" t="str">
        <f>VLOOKUP(D143,Keys!$Q$3:$S$31,2)</f>
        <v xml:space="preserve">Sparks,  Greenbrae, Happy Valley, Sun Valley        </v>
      </c>
      <c r="D143" s="57">
        <f>VLOOKUP(N143,Keys!$D$3:$E$118,2)</f>
        <v>89431</v>
      </c>
      <c r="E143" s="12" t="str">
        <f>VLOOKUP(G143,Keys!$A$3:$B$30,2)</f>
        <v>Condos / Townhouse - Site Values</v>
      </c>
      <c r="F143" s="19" t="str">
        <f t="shared" si="16"/>
        <v>DEK</v>
      </c>
      <c r="G143" s="21" t="str">
        <f t="shared" si="17"/>
        <v>A</v>
      </c>
      <c r="H143" s="26" t="str">
        <f t="shared" si="19"/>
        <v>ftp://wcftp.washoecounty.us/outtoworld/Neighborhood_Atlas/DE.pdf</v>
      </c>
      <c r="I143" s="30" t="str">
        <f t="shared" si="20"/>
        <v>https://www2.washoecounty.us/assessor/cama/search_download.php?command=dnld&amp;list=nbcsearch&amp;nbc=DEKA</v>
      </c>
      <c r="J143" s="11" t="s">
        <v>1279</v>
      </c>
      <c r="K143" s="23" t="s">
        <v>414</v>
      </c>
      <c r="N143" s="12" t="str">
        <f t="shared" si="21"/>
        <v>DE</v>
      </c>
      <c r="O143" s="12" t="str">
        <f t="shared" si="22"/>
        <v>D</v>
      </c>
      <c r="P143" s="12" t="str">
        <f t="shared" si="23"/>
        <v>A</v>
      </c>
    </row>
    <row r="144" spans="1:16" x14ac:dyDescent="0.3">
      <c r="A144" s="16" t="str">
        <f t="shared" si="18"/>
        <v>Pine Meadows</v>
      </c>
      <c r="B144" s="52" t="str">
        <f>VLOOKUP(N144,Keys!$I$3:$J$21,2)</f>
        <v>South Washoe County</v>
      </c>
      <c r="C144" s="52" t="str">
        <f>VLOOKUP(D144,Keys!$Q$3:$S$31,2)</f>
        <v xml:space="preserve">Sparks,  Greenbrae, Happy Valley, Sun Valley        </v>
      </c>
      <c r="D144" s="57">
        <f>VLOOKUP(N144,Keys!$D$3:$E$118,2)</f>
        <v>89431</v>
      </c>
      <c r="E144" s="12" t="str">
        <f>VLOOKUP(G144,Keys!$A$3:$B$30,2)</f>
        <v>Condos / Townhouse - Site Values</v>
      </c>
      <c r="F144" s="19" t="str">
        <f t="shared" si="16"/>
        <v>DFA</v>
      </c>
      <c r="G144" s="21" t="str">
        <f t="shared" si="17"/>
        <v>A</v>
      </c>
      <c r="H144" s="26" t="str">
        <f t="shared" si="19"/>
        <v>ftp://wcftp.washoecounty.us/outtoworld/Neighborhood_Atlas/DF.pdf</v>
      </c>
      <c r="I144" s="30" t="str">
        <f t="shared" si="20"/>
        <v>https://www2.washoecounty.us/assessor/cama/search_download.php?command=dnld&amp;list=nbcsearch&amp;nbc=DFAA</v>
      </c>
      <c r="J144" s="11" t="s">
        <v>1279</v>
      </c>
      <c r="K144" s="23" t="s">
        <v>417</v>
      </c>
      <c r="N144" s="12" t="str">
        <f t="shared" si="21"/>
        <v>DF</v>
      </c>
      <c r="O144" s="12" t="str">
        <f t="shared" si="22"/>
        <v>D</v>
      </c>
      <c r="P144" s="12" t="str">
        <f t="shared" si="23"/>
        <v>A</v>
      </c>
    </row>
    <row r="145" spans="1:16" x14ac:dyDescent="0.3">
      <c r="A145" s="16" t="str">
        <f t="shared" si="18"/>
        <v>Commercial</v>
      </c>
      <c r="B145" s="52" t="str">
        <f>VLOOKUP(N145,Keys!$I$3:$J$21,2)</f>
        <v>South Washoe County</v>
      </c>
      <c r="C145" s="52" t="str">
        <f>VLOOKUP(D145,Keys!$Q$3:$S$31,2)</f>
        <v xml:space="preserve">Sparks,  Greenbrae, Happy Valley, Sun Valley        </v>
      </c>
      <c r="D145" s="57">
        <f>VLOOKUP(N145,Keys!$D$3:$E$118,2)</f>
        <v>89431</v>
      </c>
      <c r="E145" s="12" t="str">
        <f>VLOOKUP(G145,Keys!$A$3:$B$30,2)</f>
        <v>Commercial - General -- Square Foot Values</v>
      </c>
      <c r="F145" s="19" t="str">
        <f t="shared" si="16"/>
        <v>DFB</v>
      </c>
      <c r="G145" s="21" t="str">
        <f t="shared" si="17"/>
        <v>Q</v>
      </c>
      <c r="H145" s="26" t="str">
        <f t="shared" si="19"/>
        <v>ftp://wcftp.washoecounty.us/outtoworld/Neighborhood_Atlas/DF.pdf</v>
      </c>
      <c r="I145" s="30" t="str">
        <f t="shared" si="20"/>
        <v>https://www2.washoecounty.us/assessor/cama/search_download.php?command=dnld&amp;list=nbcsearch&amp;nbc=DFBQ</v>
      </c>
      <c r="J145" s="11" t="s">
        <v>1279</v>
      </c>
      <c r="K145" s="23" t="s">
        <v>420</v>
      </c>
      <c r="N145" s="12" t="str">
        <f t="shared" si="21"/>
        <v>DF</v>
      </c>
      <c r="O145" s="12" t="str">
        <f t="shared" si="22"/>
        <v>D</v>
      </c>
      <c r="P145" s="12" t="str">
        <f t="shared" si="23"/>
        <v>Q</v>
      </c>
    </row>
    <row r="146" spans="1:16" x14ac:dyDescent="0.3">
      <c r="A146" s="16" t="str">
        <f t="shared" si="18"/>
        <v>Probasco Way SFRs</v>
      </c>
      <c r="B146" s="52" t="str">
        <f>VLOOKUP(N146,Keys!$I$3:$J$21,2)</f>
        <v>South Washoe County</v>
      </c>
      <c r="C146" s="52" t="str">
        <f>VLOOKUP(D146,Keys!$Q$3:$S$31,2)</f>
        <v xml:space="preserve">Sparks,  Greenbrae, Happy Valley, Sun Valley        </v>
      </c>
      <c r="D146" s="57">
        <f>VLOOKUP(N146,Keys!$D$3:$E$118,2)</f>
        <v>89431</v>
      </c>
      <c r="E146" s="12" t="str">
        <f>VLOOKUP(G146,Keys!$A$3:$B$30,2)</f>
        <v>SFR 6,000 - 9,000 Sf Zoning -- Site Values</v>
      </c>
      <c r="F146" s="19" t="str">
        <f t="shared" si="16"/>
        <v>DFF</v>
      </c>
      <c r="G146" s="21" t="str">
        <f t="shared" si="17"/>
        <v>C</v>
      </c>
      <c r="H146" s="26" t="str">
        <f t="shared" si="19"/>
        <v>ftp://wcftp.washoecounty.us/outtoworld/Neighborhood_Atlas/DF.pdf</v>
      </c>
      <c r="I146" s="30" t="str">
        <f t="shared" si="20"/>
        <v>https://www2.washoecounty.us/assessor/cama/search_download.php?command=dnld&amp;list=nbcsearch&amp;nbc=DFFC</v>
      </c>
      <c r="J146" s="11" t="s">
        <v>1279</v>
      </c>
      <c r="K146" s="23" t="s">
        <v>423</v>
      </c>
      <c r="N146" s="12" t="str">
        <f t="shared" si="21"/>
        <v>DF</v>
      </c>
      <c r="O146" s="12" t="str">
        <f t="shared" si="22"/>
        <v>D</v>
      </c>
      <c r="P146" s="12" t="str">
        <f t="shared" si="23"/>
        <v>C</v>
      </c>
    </row>
    <row r="147" spans="1:16" x14ac:dyDescent="0.3">
      <c r="A147" s="16" t="str">
        <f t="shared" si="18"/>
        <v>Government</v>
      </c>
      <c r="B147" s="52" t="str">
        <f>VLOOKUP(N147,Keys!$I$3:$J$21,2)</f>
        <v>South Washoe County</v>
      </c>
      <c r="C147" s="52" t="str">
        <f>VLOOKUP(D147,Keys!$Q$3:$S$31,2)</f>
        <v xml:space="preserve">Sparks,  Greenbrae, Happy Valley, Sun Valley        </v>
      </c>
      <c r="D147" s="57">
        <f>VLOOKUP(N147,Keys!$D$3:$E$118,2)</f>
        <v>89431</v>
      </c>
      <c r="E147" s="12" t="str">
        <f>VLOOKUP(G147,Keys!$A$3:$B$30,2)</f>
        <v>Centrally Assessed</v>
      </c>
      <c r="F147" s="19" t="str">
        <f t="shared" si="16"/>
        <v>DFY</v>
      </c>
      <c r="G147" s="21" t="str">
        <f t="shared" si="17"/>
        <v>Y</v>
      </c>
      <c r="H147" s="26" t="str">
        <f t="shared" si="19"/>
        <v>ftp://wcftp.washoecounty.us/outtoworld/Neighborhood_Atlas/DF.pdf</v>
      </c>
      <c r="I147" s="30" t="str">
        <f t="shared" si="20"/>
        <v>https://www2.washoecounty.us/assessor/cama/search_download.php?command=dnld&amp;list=nbcsearch&amp;nbc=DFYY</v>
      </c>
      <c r="J147" s="11" t="s">
        <v>1279</v>
      </c>
      <c r="K147" s="23" t="s">
        <v>426</v>
      </c>
      <c r="N147" s="12" t="str">
        <f t="shared" si="21"/>
        <v>DF</v>
      </c>
      <c r="O147" s="12" t="str">
        <f t="shared" si="22"/>
        <v>D</v>
      </c>
      <c r="P147" s="12" t="str">
        <f t="shared" si="23"/>
        <v>Y</v>
      </c>
    </row>
    <row r="148" spans="1:16" x14ac:dyDescent="0.3">
      <c r="A148" s="16" t="str">
        <f t="shared" si="18"/>
        <v>Sparks Galleria Commercial Area</v>
      </c>
      <c r="B148" s="52" t="str">
        <f>VLOOKUP(N148,Keys!$I$3:$J$21,2)</f>
        <v>South Washoe County</v>
      </c>
      <c r="C148" s="52" t="str">
        <f>VLOOKUP(D148,Keys!$Q$3:$S$31,2)</f>
        <v xml:space="preserve">Sparks, Spanish Springs           </v>
      </c>
      <c r="D148" s="57">
        <f>VLOOKUP(N148,Keys!$D$3:$E$118,2)</f>
        <v>89436</v>
      </c>
      <c r="E148" s="12" t="str">
        <f>VLOOKUP(G148,Keys!$A$3:$B$30,2)</f>
        <v>Commercial - General -- Square Foot Values</v>
      </c>
      <c r="F148" s="19" t="str">
        <f t="shared" si="16"/>
        <v>DGA</v>
      </c>
      <c r="G148" s="21" t="str">
        <f t="shared" si="17"/>
        <v>Q</v>
      </c>
      <c r="H148" s="26" t="str">
        <f t="shared" si="19"/>
        <v>ftp://wcftp.washoecounty.us/outtoworld/Neighborhood_Atlas/DG.pdf</v>
      </c>
      <c r="I148" s="30" t="str">
        <f t="shared" si="20"/>
        <v>https://www2.washoecounty.us/assessor/cama/search_download.php?command=dnld&amp;list=nbcsearch&amp;nbc=DGAQ</v>
      </c>
      <c r="J148" s="11" t="s">
        <v>1279</v>
      </c>
      <c r="K148" s="23" t="s">
        <v>429</v>
      </c>
      <c r="N148" s="12" t="str">
        <f t="shared" si="21"/>
        <v>DG</v>
      </c>
      <c r="O148" s="12" t="str">
        <f t="shared" si="22"/>
        <v>D</v>
      </c>
      <c r="P148" s="12" t="str">
        <f t="shared" si="23"/>
        <v>Q</v>
      </c>
    </row>
    <row r="149" spans="1:16" x14ac:dyDescent="0.3">
      <c r="A149" s="16" t="str">
        <f t="shared" si="18"/>
        <v>The Preserve</v>
      </c>
      <c r="B149" s="52" t="str">
        <f>VLOOKUP(N149,Keys!$I$3:$J$21,2)</f>
        <v>South Washoe County</v>
      </c>
      <c r="C149" s="52" t="str">
        <f>VLOOKUP(D149,Keys!$Q$3:$S$31,2)</f>
        <v xml:space="preserve">Sparks, Spanish Springs           </v>
      </c>
      <c r="D149" s="57">
        <f>VLOOKUP(N149,Keys!$D$3:$E$118,2)</f>
        <v>89436</v>
      </c>
      <c r="E149" s="12" t="str">
        <f>VLOOKUP(G149,Keys!$A$3:$B$30,2)</f>
        <v>SFR &lt; 6,000 Sf -- Patio Homes -- Site Values</v>
      </c>
      <c r="F149" s="19" t="str">
        <f t="shared" si="16"/>
        <v>DGC</v>
      </c>
      <c r="G149" s="21" t="str">
        <f t="shared" si="17"/>
        <v>B</v>
      </c>
      <c r="H149" s="26" t="str">
        <f t="shared" si="19"/>
        <v>ftp://wcftp.washoecounty.us/outtoworld/Neighborhood_Atlas/DG.pdf</v>
      </c>
      <c r="I149" s="30" t="str">
        <f t="shared" si="20"/>
        <v>https://www2.washoecounty.us/assessor/cama/search_download.php?command=dnld&amp;list=nbcsearch&amp;nbc=DGCB</v>
      </c>
      <c r="J149" s="11" t="s">
        <v>1279</v>
      </c>
      <c r="K149" s="23" t="s">
        <v>432</v>
      </c>
      <c r="N149" s="12" t="str">
        <f t="shared" si="21"/>
        <v>DG</v>
      </c>
      <c r="O149" s="12" t="str">
        <f t="shared" si="22"/>
        <v>D</v>
      </c>
      <c r="P149" s="12" t="str">
        <f t="shared" si="23"/>
        <v>B</v>
      </c>
    </row>
    <row r="150" spans="1:16" x14ac:dyDescent="0.3">
      <c r="A150" s="16" t="str">
        <f t="shared" si="18"/>
        <v>Cambria at Kiley Ranch</v>
      </c>
      <c r="B150" s="52" t="str">
        <f>VLOOKUP(N150,Keys!$I$3:$J$21,2)</f>
        <v>South Washoe County</v>
      </c>
      <c r="C150" s="52" t="str">
        <f>VLOOKUP(D150,Keys!$Q$3:$S$31,2)</f>
        <v xml:space="preserve">Sparks, Spanish Springs           </v>
      </c>
      <c r="D150" s="57">
        <f>VLOOKUP(N150,Keys!$D$3:$E$118,2)</f>
        <v>89436</v>
      </c>
      <c r="E150" s="12" t="str">
        <f>VLOOKUP(G150,Keys!$A$3:$B$30,2)</f>
        <v>SFR 6,000 - 9,000 Sf Zoning -- Site Values</v>
      </c>
      <c r="F150" s="19" t="str">
        <f t="shared" si="16"/>
        <v>DGD</v>
      </c>
      <c r="G150" s="21" t="str">
        <f t="shared" si="17"/>
        <v>C</v>
      </c>
      <c r="H150" s="26" t="str">
        <f t="shared" si="19"/>
        <v>ftp://wcftp.washoecounty.us/outtoworld/Neighborhood_Atlas/DG.pdf</v>
      </c>
      <c r="I150" s="30" t="str">
        <f t="shared" si="20"/>
        <v>https://www2.washoecounty.us/assessor/cama/search_download.php?command=dnld&amp;list=nbcsearch&amp;nbc=DGDC</v>
      </c>
      <c r="J150" s="11" t="s">
        <v>1279</v>
      </c>
      <c r="K150" s="23" t="s">
        <v>435</v>
      </c>
      <c r="N150" s="12" t="str">
        <f t="shared" si="21"/>
        <v>DG</v>
      </c>
      <c r="O150" s="12" t="str">
        <f t="shared" si="22"/>
        <v>D</v>
      </c>
      <c r="P150" s="12" t="str">
        <f t="shared" si="23"/>
        <v>C</v>
      </c>
    </row>
    <row r="151" spans="1:16" x14ac:dyDescent="0.3">
      <c r="A151" s="16" t="str">
        <f t="shared" si="18"/>
        <v>Common Area</v>
      </c>
      <c r="B151" s="52" t="str">
        <f>VLOOKUP(N151,Keys!$I$3:$J$21,2)</f>
        <v>South Washoe County</v>
      </c>
      <c r="C151" s="52" t="str">
        <f>VLOOKUP(D151,Keys!$Q$3:$S$31,2)</f>
        <v xml:space="preserve">Sparks, Spanish Springs           </v>
      </c>
      <c r="D151" s="57">
        <f>VLOOKUP(N151,Keys!$D$3:$E$118,2)</f>
        <v>89436</v>
      </c>
      <c r="E151" s="12" t="str">
        <f>VLOOKUP(G151,Keys!$A$3:$B$30,2)</f>
        <v>Token Values -- Common Area / Splinters / Unbuildable</v>
      </c>
      <c r="F151" s="19" t="str">
        <f t="shared" si="16"/>
        <v>DGV</v>
      </c>
      <c r="G151" s="21" t="str">
        <f t="shared" si="17"/>
        <v>V</v>
      </c>
      <c r="H151" s="26" t="str">
        <f t="shared" si="19"/>
        <v>ftp://wcftp.washoecounty.us/outtoworld/Neighborhood_Atlas/DG.pdf</v>
      </c>
      <c r="I151" s="30" t="str">
        <f t="shared" si="20"/>
        <v>https://www2.washoecounty.us/assessor/cama/search_download.php?command=dnld&amp;list=nbcsearch&amp;nbc=DGVV</v>
      </c>
      <c r="J151" s="11" t="s">
        <v>1279</v>
      </c>
      <c r="K151" s="23" t="s">
        <v>438</v>
      </c>
      <c r="N151" s="12" t="str">
        <f t="shared" si="21"/>
        <v>DG</v>
      </c>
      <c r="O151" s="12" t="str">
        <f t="shared" si="22"/>
        <v>D</v>
      </c>
      <c r="P151" s="12" t="str">
        <f t="shared" si="23"/>
        <v>V</v>
      </c>
    </row>
    <row r="152" spans="1:16" x14ac:dyDescent="0.3">
      <c r="A152" s="16" t="str">
        <f t="shared" si="18"/>
        <v>Woodside Condos</v>
      </c>
      <c r="B152" s="52" t="str">
        <f>VLOOKUP(N152,Keys!$I$3:$J$21,2)</f>
        <v>South Washoe County</v>
      </c>
      <c r="C152" s="52" t="str">
        <f>VLOOKUP(D152,Keys!$Q$3:$S$31,2)</f>
        <v xml:space="preserve">Lockwood, Mccarran, Mustang, Patrick, Tracy-Clark        </v>
      </c>
      <c r="D152" s="57">
        <f>VLOOKUP(N152,Keys!$D$3:$E$118,2)</f>
        <v>89434</v>
      </c>
      <c r="E152" s="12" t="str">
        <f>VLOOKUP(G152,Keys!$A$3:$B$30,2)</f>
        <v>Condos / Townhouse - Site Values</v>
      </c>
      <c r="F152" s="19" t="str">
        <f t="shared" si="16"/>
        <v>DHA</v>
      </c>
      <c r="G152" s="21" t="str">
        <f t="shared" si="17"/>
        <v>A</v>
      </c>
      <c r="H152" s="26" t="str">
        <f t="shared" si="19"/>
        <v>ftp://wcftp.washoecounty.us/outtoworld/Neighborhood_Atlas/DH.pdf</v>
      </c>
      <c r="I152" s="30" t="str">
        <f t="shared" si="20"/>
        <v>https://www2.washoecounty.us/assessor/cama/search_download.php?command=dnld&amp;list=nbcsearch&amp;nbc=DHAA</v>
      </c>
      <c r="J152" s="11" t="s">
        <v>1279</v>
      </c>
      <c r="K152" s="23" t="s">
        <v>441</v>
      </c>
      <c r="N152" s="12" t="str">
        <f t="shared" si="21"/>
        <v>DH</v>
      </c>
      <c r="O152" s="12" t="str">
        <f t="shared" si="22"/>
        <v>D</v>
      </c>
      <c r="P152" s="12" t="str">
        <f t="shared" si="23"/>
        <v>A</v>
      </c>
    </row>
    <row r="153" spans="1:16" x14ac:dyDescent="0.3">
      <c r="A153" s="16" t="str">
        <f t="shared" si="18"/>
        <v>SFRs</v>
      </c>
      <c r="B153" s="52" t="str">
        <f>VLOOKUP(N153,Keys!$I$3:$J$21,2)</f>
        <v>South Washoe County</v>
      </c>
      <c r="C153" s="52" t="str">
        <f>VLOOKUP(D153,Keys!$Q$3:$S$31,2)</f>
        <v xml:space="preserve">Lockwood, Mccarran, Mustang, Patrick, Tracy-Clark        </v>
      </c>
      <c r="D153" s="57">
        <f>VLOOKUP(N153,Keys!$D$3:$E$118,2)</f>
        <v>89434</v>
      </c>
      <c r="E153" s="12" t="str">
        <f>VLOOKUP(G153,Keys!$A$3:$B$30,2)</f>
        <v>SFR 6,000 - 9,000 Sf Zoning -- Site Values</v>
      </c>
      <c r="F153" s="19" t="str">
        <f t="shared" si="16"/>
        <v>DHD</v>
      </c>
      <c r="G153" s="21" t="str">
        <f t="shared" si="17"/>
        <v>C</v>
      </c>
      <c r="H153" s="26" t="str">
        <f t="shared" si="19"/>
        <v>ftp://wcftp.washoecounty.us/outtoworld/Neighborhood_Atlas/DH.pdf</v>
      </c>
      <c r="I153" s="30" t="str">
        <f t="shared" si="20"/>
        <v>https://www2.washoecounty.us/assessor/cama/search_download.php?command=dnld&amp;list=nbcsearch&amp;nbc=DHDC</v>
      </c>
      <c r="J153" s="11" t="s">
        <v>1279</v>
      </c>
      <c r="K153" s="23" t="s">
        <v>444</v>
      </c>
      <c r="N153" s="12" t="str">
        <f t="shared" si="21"/>
        <v>DH</v>
      </c>
      <c r="O153" s="12" t="str">
        <f t="shared" si="22"/>
        <v>D</v>
      </c>
      <c r="P153" s="12" t="str">
        <f t="shared" si="23"/>
        <v>C</v>
      </c>
    </row>
    <row r="154" spans="1:16" x14ac:dyDescent="0.3">
      <c r="A154" s="16" t="str">
        <f t="shared" si="18"/>
        <v>Common Area/Token Value</v>
      </c>
      <c r="B154" s="52" t="str">
        <f>VLOOKUP(N154,Keys!$I$3:$J$21,2)</f>
        <v>South Washoe County</v>
      </c>
      <c r="C154" s="52" t="str">
        <f>VLOOKUP(D154,Keys!$Q$3:$S$31,2)</f>
        <v xml:space="preserve">Lockwood, Mccarran, Mustang, Patrick, Tracy-Clark        </v>
      </c>
      <c r="D154" s="57">
        <f>VLOOKUP(N154,Keys!$D$3:$E$118,2)</f>
        <v>89434</v>
      </c>
      <c r="E154" s="12" t="str">
        <f>VLOOKUP(G154,Keys!$A$3:$B$30,2)</f>
        <v>Token Values -- Common Area / Splinters / Unbuildable</v>
      </c>
      <c r="F154" s="19" t="str">
        <f t="shared" si="16"/>
        <v>DHV</v>
      </c>
      <c r="G154" s="21" t="str">
        <f t="shared" si="17"/>
        <v>V</v>
      </c>
      <c r="H154" s="26" t="str">
        <f t="shared" si="19"/>
        <v>ftp://wcftp.washoecounty.us/outtoworld/Neighborhood_Atlas/DH.pdf</v>
      </c>
      <c r="I154" s="30" t="str">
        <f t="shared" si="20"/>
        <v>https://www2.washoecounty.us/assessor/cama/search_download.php?command=dnld&amp;list=nbcsearch&amp;nbc=DHVV</v>
      </c>
      <c r="J154" s="11" t="s">
        <v>1279</v>
      </c>
      <c r="K154" s="23" t="s">
        <v>447</v>
      </c>
      <c r="N154" s="12" t="str">
        <f t="shared" si="21"/>
        <v>DH</v>
      </c>
      <c r="O154" s="12" t="str">
        <f t="shared" si="22"/>
        <v>D</v>
      </c>
      <c r="P154" s="12" t="str">
        <f t="shared" si="23"/>
        <v>V</v>
      </c>
    </row>
    <row r="155" spans="1:16" x14ac:dyDescent="0.3">
      <c r="A155" s="16" t="str">
        <f t="shared" si="18"/>
        <v>Commercial Condos</v>
      </c>
      <c r="B155" s="52" t="str">
        <f>VLOOKUP(N155,Keys!$I$3:$J$21,2)</f>
        <v>South Washoe County</v>
      </c>
      <c r="C155" s="52" t="str">
        <f>VLOOKUP(D155,Keys!$Q$3:$S$31,2)</f>
        <v xml:space="preserve">Lockwood, Mccarran, Mustang, Patrick, Tracy-Clark        </v>
      </c>
      <c r="D155" s="57">
        <f>VLOOKUP(N155,Keys!$D$3:$E$118,2)</f>
        <v>89434</v>
      </c>
      <c r="E155" s="12" t="str">
        <f>VLOOKUP(G155,Keys!$A$3:$B$30,2)</f>
        <v>Commercial Condos -- Square Foot Values</v>
      </c>
      <c r="F155" s="19" t="str">
        <f t="shared" si="16"/>
        <v>DIC</v>
      </c>
      <c r="G155" s="21" t="str">
        <f t="shared" si="17"/>
        <v>R</v>
      </c>
      <c r="H155" s="26" t="str">
        <f t="shared" si="19"/>
        <v>ftp://wcftp.washoecounty.us/outtoworld/Neighborhood_Atlas/DI.pdf</v>
      </c>
      <c r="I155" s="30" t="str">
        <f t="shared" si="20"/>
        <v>https://www2.washoecounty.us/assessor/cama/search_download.php?command=dnld&amp;list=nbcsearch&amp;nbc=DICR</v>
      </c>
      <c r="J155" s="11" t="s">
        <v>1279</v>
      </c>
      <c r="K155" s="23" t="s">
        <v>450</v>
      </c>
      <c r="N155" s="12" t="str">
        <f t="shared" si="21"/>
        <v>DI</v>
      </c>
      <c r="O155" s="12" t="str">
        <f t="shared" si="22"/>
        <v>D</v>
      </c>
      <c r="P155" s="12" t="str">
        <f t="shared" si="23"/>
        <v>R</v>
      </c>
    </row>
    <row r="156" spans="1:16" x14ac:dyDescent="0.3">
      <c r="A156" s="16" t="str">
        <f t="shared" si="18"/>
        <v>SFRs Lakefront</v>
      </c>
      <c r="B156" s="52" t="str">
        <f>VLOOKUP(N156,Keys!$I$3:$J$21,2)</f>
        <v>South Washoe County</v>
      </c>
      <c r="C156" s="52" t="str">
        <f>VLOOKUP(D156,Keys!$Q$3:$S$31,2)</f>
        <v xml:space="preserve">Lockwood, Mccarran, Mustang, Patrick, Tracy-Clark        </v>
      </c>
      <c r="D156" s="57">
        <f>VLOOKUP(N156,Keys!$D$3:$E$118,2)</f>
        <v>89434</v>
      </c>
      <c r="E156" s="12" t="str">
        <f>VLOOKUP(G156,Keys!$A$3:$B$30,2)</f>
        <v>SFR &lt; 6,000 Sf -- Patio Homes -- Site Values</v>
      </c>
      <c r="F156" s="19" t="str">
        <f t="shared" si="16"/>
        <v>DIF</v>
      </c>
      <c r="G156" s="21" t="str">
        <f t="shared" si="17"/>
        <v>B</v>
      </c>
      <c r="H156" s="26" t="str">
        <f t="shared" si="19"/>
        <v>ftp://wcftp.washoecounty.us/outtoworld/Neighborhood_Atlas/DI.pdf</v>
      </c>
      <c r="I156" s="30" t="str">
        <f t="shared" si="20"/>
        <v>https://www2.washoecounty.us/assessor/cama/search_download.php?command=dnld&amp;list=nbcsearch&amp;nbc=DIFB</v>
      </c>
      <c r="J156" s="11" t="s">
        <v>1279</v>
      </c>
      <c r="K156" s="23" t="s">
        <v>1219</v>
      </c>
      <c r="N156" s="12" t="str">
        <f t="shared" si="21"/>
        <v>DI</v>
      </c>
      <c r="O156" s="12" t="str">
        <f t="shared" si="22"/>
        <v>D</v>
      </c>
      <c r="P156" s="12" t="str">
        <f t="shared" si="23"/>
        <v>B</v>
      </c>
    </row>
    <row r="157" spans="1:16" x14ac:dyDescent="0.3">
      <c r="A157" s="16" t="str">
        <f t="shared" si="18"/>
        <v>Industrial Condos</v>
      </c>
      <c r="B157" s="52" t="str">
        <f>VLOOKUP(N157,Keys!$I$3:$J$21,2)</f>
        <v>South Washoe County</v>
      </c>
      <c r="C157" s="52" t="str">
        <f>VLOOKUP(D157,Keys!$Q$3:$S$31,2)</f>
        <v xml:space="preserve">Lockwood, Mccarran, Mustang, Patrick, Tracy-Clark        </v>
      </c>
      <c r="D157" s="57">
        <f>VLOOKUP(N157,Keys!$D$3:$E$118,2)</f>
        <v>89434</v>
      </c>
      <c r="E157" s="12" t="str">
        <f>VLOOKUP(G157,Keys!$A$3:$B$30,2)</f>
        <v>Industrial Condos -- Square Foot Values</v>
      </c>
      <c r="F157" s="19" t="str">
        <f t="shared" si="16"/>
        <v>DIJ</v>
      </c>
      <c r="G157" s="21" t="str">
        <f t="shared" si="17"/>
        <v>T</v>
      </c>
      <c r="H157" s="26" t="str">
        <f t="shared" si="19"/>
        <v>ftp://wcftp.washoecounty.us/outtoworld/Neighborhood_Atlas/DI.pdf</v>
      </c>
      <c r="I157" s="30" t="str">
        <f t="shared" si="20"/>
        <v>https://www2.washoecounty.us/assessor/cama/search_download.php?command=dnld&amp;list=nbcsearch&amp;nbc=DIJT</v>
      </c>
      <c r="J157" s="11" t="s">
        <v>1279</v>
      </c>
      <c r="K157" s="23" t="s">
        <v>455</v>
      </c>
      <c r="N157" s="12" t="str">
        <f t="shared" si="21"/>
        <v>DI</v>
      </c>
      <c r="O157" s="12" t="str">
        <f t="shared" si="22"/>
        <v>D</v>
      </c>
      <c r="P157" s="12" t="str">
        <f t="shared" si="23"/>
        <v>T</v>
      </c>
    </row>
    <row r="158" spans="1:16" x14ac:dyDescent="0.3">
      <c r="A158" s="16" t="str">
        <f t="shared" si="18"/>
        <v>Waterfront Condos</v>
      </c>
      <c r="B158" s="52" t="str">
        <f>VLOOKUP(N158,Keys!$I$3:$J$21,2)</f>
        <v>South Washoe County</v>
      </c>
      <c r="C158" s="52" t="str">
        <f>VLOOKUP(D158,Keys!$Q$3:$S$31,2)</f>
        <v xml:space="preserve">Lockwood, Mccarran, Mustang, Patrick, Tracy-Clark        </v>
      </c>
      <c r="D158" s="57">
        <f>VLOOKUP(N158,Keys!$D$3:$E$118,2)</f>
        <v>89434</v>
      </c>
      <c r="E158" s="12" t="str">
        <f>VLOOKUP(G158,Keys!$A$3:$B$30,2)</f>
        <v>Condos / Townhouse - Site Values</v>
      </c>
      <c r="F158" s="19" t="str">
        <f t="shared" si="16"/>
        <v>DIM</v>
      </c>
      <c r="G158" s="21" t="str">
        <f t="shared" si="17"/>
        <v>A</v>
      </c>
      <c r="H158" s="26" t="str">
        <f t="shared" si="19"/>
        <v>ftp://wcftp.washoecounty.us/outtoworld/Neighborhood_Atlas/DI.pdf</v>
      </c>
      <c r="I158" s="30" t="str">
        <f t="shared" si="20"/>
        <v>https://www2.washoecounty.us/assessor/cama/search_download.php?command=dnld&amp;list=nbcsearch&amp;nbc=DIMA</v>
      </c>
      <c r="J158" s="11" t="s">
        <v>1279</v>
      </c>
      <c r="K158" s="23" t="s">
        <v>458</v>
      </c>
      <c r="N158" s="12" t="str">
        <f t="shared" si="21"/>
        <v>DI</v>
      </c>
      <c r="O158" s="12" t="str">
        <f t="shared" si="22"/>
        <v>D</v>
      </c>
      <c r="P158" s="12" t="str">
        <f t="shared" si="23"/>
        <v>A</v>
      </c>
    </row>
    <row r="159" spans="1:16" x14ac:dyDescent="0.3">
      <c r="A159" s="16" t="str">
        <f t="shared" si="18"/>
        <v>North Truckee Townhomes</v>
      </c>
      <c r="B159" s="52" t="str">
        <f>VLOOKUP(N159,Keys!$I$3:$J$21,2)</f>
        <v>South Washoe County</v>
      </c>
      <c r="C159" s="52" t="str">
        <f>VLOOKUP(D159,Keys!$Q$3:$S$31,2)</f>
        <v xml:space="preserve">Lockwood, Mccarran, Mustang, Patrick, Tracy-Clark        </v>
      </c>
      <c r="D159" s="57">
        <f>VLOOKUP(N159,Keys!$D$3:$E$118,2)</f>
        <v>89434</v>
      </c>
      <c r="E159" s="12" t="str">
        <f>VLOOKUP(G159,Keys!$A$3:$B$30,2)</f>
        <v>Condos / Townhouse - Site Values</v>
      </c>
      <c r="F159" s="19" t="str">
        <f t="shared" si="16"/>
        <v>DJA</v>
      </c>
      <c r="G159" s="21" t="str">
        <f t="shared" si="17"/>
        <v>A</v>
      </c>
      <c r="H159" s="26" t="str">
        <f t="shared" si="19"/>
        <v>ftp://wcftp.washoecounty.us/outtoworld/Neighborhood_Atlas/DJ.pdf</v>
      </c>
      <c r="I159" s="30" t="str">
        <f t="shared" si="20"/>
        <v>https://www2.washoecounty.us/assessor/cama/search_download.php?command=dnld&amp;list=nbcsearch&amp;nbc=DJAA</v>
      </c>
      <c r="J159" s="11" t="s">
        <v>1279</v>
      </c>
      <c r="K159" s="23" t="s">
        <v>461</v>
      </c>
      <c r="N159" s="12" t="str">
        <f t="shared" si="21"/>
        <v>DJ</v>
      </c>
      <c r="O159" s="12" t="str">
        <f t="shared" si="22"/>
        <v>D</v>
      </c>
      <c r="P159" s="12" t="str">
        <f t="shared" si="23"/>
        <v>A</v>
      </c>
    </row>
    <row r="160" spans="1:16" x14ac:dyDescent="0.3">
      <c r="A160" s="16" t="str">
        <f t="shared" si="18"/>
        <v>Sparks Custom Martini/Shadow Ln</v>
      </c>
      <c r="B160" s="52" t="str">
        <f>VLOOKUP(N160,Keys!$I$3:$J$21,2)</f>
        <v>South Washoe County</v>
      </c>
      <c r="C160" s="52" t="str">
        <f>VLOOKUP(D160,Keys!$Q$3:$S$31,2)</f>
        <v xml:space="preserve">Lockwood, Mccarran, Mustang, Patrick, Tracy-Clark        </v>
      </c>
      <c r="D160" s="57">
        <f>VLOOKUP(N160,Keys!$D$3:$E$118,2)</f>
        <v>89434</v>
      </c>
      <c r="E160" s="12" t="str">
        <f>VLOOKUP(G160,Keys!$A$3:$B$30,2)</f>
        <v>SFR 12,000 - 15,000 Sf Zoning -- Site Values</v>
      </c>
      <c r="F160" s="19" t="str">
        <f t="shared" si="16"/>
        <v>DJA</v>
      </c>
      <c r="G160" s="21" t="str">
        <f t="shared" si="17"/>
        <v>D</v>
      </c>
      <c r="H160" s="26" t="str">
        <f t="shared" si="19"/>
        <v>ftp://wcftp.washoecounty.us/outtoworld/Neighborhood_Atlas/DJ.pdf</v>
      </c>
      <c r="I160" s="30" t="str">
        <f t="shared" si="20"/>
        <v>https://www2.washoecounty.us/assessor/cama/search_download.php?command=dnld&amp;list=nbcsearch&amp;nbc=DJAD</v>
      </c>
      <c r="J160" s="11" t="s">
        <v>1279</v>
      </c>
      <c r="K160" s="23" t="s">
        <v>464</v>
      </c>
      <c r="N160" s="12" t="str">
        <f t="shared" si="21"/>
        <v>DJ</v>
      </c>
      <c r="O160" s="12" t="str">
        <f t="shared" si="22"/>
        <v>D</v>
      </c>
      <c r="P160" s="12" t="str">
        <f t="shared" si="23"/>
        <v>D</v>
      </c>
    </row>
    <row r="161" spans="1:16" x14ac:dyDescent="0.3">
      <c r="A161" s="16" t="str">
        <f t="shared" si="18"/>
        <v>Baring Square</v>
      </c>
      <c r="B161" s="52" t="str">
        <f>VLOOKUP(N161,Keys!$I$3:$J$21,2)</f>
        <v>South Washoe County</v>
      </c>
      <c r="C161" s="52" t="str">
        <f>VLOOKUP(D161,Keys!$Q$3:$S$31,2)</f>
        <v xml:space="preserve">Lockwood, Mccarran, Mustang, Patrick, Tracy-Clark        </v>
      </c>
      <c r="D161" s="57">
        <f>VLOOKUP(N161,Keys!$D$3:$E$118,2)</f>
        <v>89434</v>
      </c>
      <c r="E161" s="12" t="str">
        <f>VLOOKUP(G161,Keys!$A$3:$B$30,2)</f>
        <v>Condos / Townhouse - Site Values</v>
      </c>
      <c r="F161" s="19" t="str">
        <f t="shared" si="16"/>
        <v>DJC</v>
      </c>
      <c r="G161" s="21" t="str">
        <f t="shared" si="17"/>
        <v>A</v>
      </c>
      <c r="H161" s="26" t="str">
        <f t="shared" si="19"/>
        <v>ftp://wcftp.washoecounty.us/outtoworld/Neighborhood_Atlas/DJ.pdf</v>
      </c>
      <c r="I161" s="30" t="str">
        <f t="shared" si="20"/>
        <v>https://www2.washoecounty.us/assessor/cama/search_download.php?command=dnld&amp;list=nbcsearch&amp;nbc=DJCA</v>
      </c>
      <c r="J161" s="11" t="s">
        <v>1279</v>
      </c>
      <c r="K161" s="23" t="s">
        <v>466</v>
      </c>
      <c r="N161" s="12" t="str">
        <f t="shared" si="21"/>
        <v>DJ</v>
      </c>
      <c r="O161" s="12" t="str">
        <f t="shared" si="22"/>
        <v>D</v>
      </c>
      <c r="P161" s="12" t="str">
        <f t="shared" si="23"/>
        <v>A</v>
      </c>
    </row>
    <row r="162" spans="1:16" x14ac:dyDescent="0.3">
      <c r="A162" s="16" t="str">
        <f t="shared" si="18"/>
        <v>Springland Village Condos</v>
      </c>
      <c r="B162" s="52" t="str">
        <f>VLOOKUP(N162,Keys!$I$3:$J$21,2)</f>
        <v>South Washoe County</v>
      </c>
      <c r="C162" s="52" t="str">
        <f>VLOOKUP(D162,Keys!$Q$3:$S$31,2)</f>
        <v xml:space="preserve">Lockwood, Mccarran, Mustang, Patrick, Tracy-Clark        </v>
      </c>
      <c r="D162" s="57">
        <f>VLOOKUP(N162,Keys!$D$3:$E$118,2)</f>
        <v>89434</v>
      </c>
      <c r="E162" s="12" t="str">
        <f>VLOOKUP(G162,Keys!$A$3:$B$30,2)</f>
        <v>Condos / Townhouse - Site Values</v>
      </c>
      <c r="F162" s="19" t="str">
        <f t="shared" si="16"/>
        <v>DJE</v>
      </c>
      <c r="G162" s="21" t="str">
        <f t="shared" si="17"/>
        <v>A</v>
      </c>
      <c r="H162" s="26" t="str">
        <f t="shared" si="19"/>
        <v>ftp://wcftp.washoecounty.us/outtoworld/Neighborhood_Atlas/DJ.pdf</v>
      </c>
      <c r="I162" s="30" t="str">
        <f t="shared" si="20"/>
        <v>https://www2.washoecounty.us/assessor/cama/search_download.php?command=dnld&amp;list=nbcsearch&amp;nbc=DJEA</v>
      </c>
      <c r="J162" s="11" t="s">
        <v>1279</v>
      </c>
      <c r="K162" s="23" t="s">
        <v>469</v>
      </c>
      <c r="N162" s="12" t="str">
        <f t="shared" si="21"/>
        <v>DJ</v>
      </c>
      <c r="O162" s="12" t="str">
        <f t="shared" si="22"/>
        <v>D</v>
      </c>
      <c r="P162" s="12" t="str">
        <f t="shared" si="23"/>
        <v>A</v>
      </c>
    </row>
    <row r="163" spans="1:16" x14ac:dyDescent="0.3">
      <c r="A163" s="16" t="str">
        <f t="shared" si="18"/>
        <v>Government</v>
      </c>
      <c r="B163" s="52" t="str">
        <f>VLOOKUP(N163,Keys!$I$3:$J$21,2)</f>
        <v>South Washoe County</v>
      </c>
      <c r="C163" s="52" t="str">
        <f>VLOOKUP(D163,Keys!$Q$3:$S$31,2)</f>
        <v xml:space="preserve">Lockwood, Mccarran, Mustang, Patrick, Tracy-Clark        </v>
      </c>
      <c r="D163" s="57">
        <f>VLOOKUP(N163,Keys!$D$3:$E$118,2)</f>
        <v>89434</v>
      </c>
      <c r="E163" s="12" t="str">
        <f>VLOOKUP(G163,Keys!$A$3:$B$30,2)</f>
        <v>Centrally Assessed</v>
      </c>
      <c r="F163" s="19" t="str">
        <f t="shared" si="16"/>
        <v>DJY</v>
      </c>
      <c r="G163" s="21" t="str">
        <f t="shared" si="17"/>
        <v>Y</v>
      </c>
      <c r="H163" s="26" t="str">
        <f t="shared" si="19"/>
        <v>ftp://wcftp.washoecounty.us/outtoworld/Neighborhood_Atlas/DJ.pdf</v>
      </c>
      <c r="I163" s="30" t="str">
        <f t="shared" si="20"/>
        <v>https://www2.washoecounty.us/assessor/cama/search_download.php?command=dnld&amp;list=nbcsearch&amp;nbc=DJYY</v>
      </c>
      <c r="J163" s="11" t="s">
        <v>1279</v>
      </c>
      <c r="K163" s="23" t="s">
        <v>472</v>
      </c>
      <c r="N163" s="12" t="str">
        <f t="shared" si="21"/>
        <v>DJ</v>
      </c>
      <c r="O163" s="12" t="str">
        <f t="shared" si="22"/>
        <v>D</v>
      </c>
      <c r="P163" s="12" t="str">
        <f t="shared" si="23"/>
        <v>Y</v>
      </c>
    </row>
    <row r="164" spans="1:16" x14ac:dyDescent="0.3">
      <c r="A164" s="16" t="str">
        <f t="shared" si="18"/>
        <v>Sienna</v>
      </c>
      <c r="B164" s="52" t="str">
        <f>VLOOKUP(N164,Keys!$I$3:$J$21,2)</f>
        <v>South Washoe County</v>
      </c>
      <c r="C164" s="52" t="str">
        <f>VLOOKUP(D164,Keys!$Q$3:$S$31,2)</f>
        <v xml:space="preserve">Lockwood, Mccarran, Mustang, Patrick, Tracy-Clark        </v>
      </c>
      <c r="D164" s="57">
        <f>VLOOKUP(N164,Keys!$D$3:$E$118,2)</f>
        <v>89434</v>
      </c>
      <c r="E164" s="12" t="str">
        <f>VLOOKUP(G164,Keys!$A$3:$B$30,2)</f>
        <v>SFR &lt; 6,000 Sf -- Patio Homes -- Site Values</v>
      </c>
      <c r="F164" s="19" t="str">
        <f t="shared" si="16"/>
        <v>DKC</v>
      </c>
      <c r="G164" s="21" t="str">
        <f t="shared" si="17"/>
        <v>B</v>
      </c>
      <c r="H164" s="26" t="str">
        <f t="shared" si="19"/>
        <v>ftp://wcftp.washoecounty.us/outtoworld/Neighborhood_Atlas/DK.pdf</v>
      </c>
      <c r="I164" s="30" t="str">
        <f t="shared" si="20"/>
        <v>https://www2.washoecounty.us/assessor/cama/search_download.php?command=dnld&amp;list=nbcsearch&amp;nbc=DKCB</v>
      </c>
      <c r="J164" s="11" t="s">
        <v>1279</v>
      </c>
      <c r="K164" s="23" t="s">
        <v>475</v>
      </c>
      <c r="N164" s="12" t="str">
        <f t="shared" si="21"/>
        <v>DK</v>
      </c>
      <c r="O164" s="12" t="str">
        <f t="shared" si="22"/>
        <v>D</v>
      </c>
      <c r="P164" s="12" t="str">
        <f t="shared" si="23"/>
        <v>B</v>
      </c>
    </row>
    <row r="165" spans="1:16" x14ac:dyDescent="0.3">
      <c r="A165" s="16" t="str">
        <f t="shared" si="18"/>
        <v>Toscana</v>
      </c>
      <c r="B165" s="52" t="str">
        <f>VLOOKUP(N165,Keys!$I$3:$J$21,2)</f>
        <v>South Washoe County</v>
      </c>
      <c r="C165" s="52" t="str">
        <f>VLOOKUP(D165,Keys!$Q$3:$S$31,2)</f>
        <v xml:space="preserve">Lockwood, Mccarran, Mustang, Patrick, Tracy-Clark        </v>
      </c>
      <c r="D165" s="57">
        <f>VLOOKUP(N165,Keys!$D$3:$E$118,2)</f>
        <v>89434</v>
      </c>
      <c r="E165" s="12" t="str">
        <f>VLOOKUP(G165,Keys!$A$3:$B$30,2)</f>
        <v>SFR 6,000 - 9,000 Sf Zoning -- Site Values</v>
      </c>
      <c r="F165" s="19" t="str">
        <f t="shared" si="16"/>
        <v>DKF</v>
      </c>
      <c r="G165" s="21" t="str">
        <f t="shared" si="17"/>
        <v>C</v>
      </c>
      <c r="H165" s="26" t="str">
        <f t="shared" si="19"/>
        <v>ftp://wcftp.washoecounty.us/outtoworld/Neighborhood_Atlas/DK.pdf</v>
      </c>
      <c r="I165" s="30" t="str">
        <f t="shared" si="20"/>
        <v>https://www2.washoecounty.us/assessor/cama/search_download.php?command=dnld&amp;list=nbcsearch&amp;nbc=DKFC</v>
      </c>
      <c r="J165" s="11" t="s">
        <v>1279</v>
      </c>
      <c r="K165" s="23" t="s">
        <v>478</v>
      </c>
      <c r="N165" s="12" t="str">
        <f t="shared" si="21"/>
        <v>DK</v>
      </c>
      <c r="O165" s="12" t="str">
        <f t="shared" si="22"/>
        <v>D</v>
      </c>
      <c r="P165" s="12" t="str">
        <f t="shared" si="23"/>
        <v>C</v>
      </c>
    </row>
    <row r="166" spans="1:16" x14ac:dyDescent="0.3">
      <c r="A166" s="16" t="str">
        <f t="shared" si="18"/>
        <v>Pleasant View Dr.</v>
      </c>
      <c r="B166" s="52" t="str">
        <f>VLOOKUP(N166,Keys!$I$3:$J$21,2)</f>
        <v>South Washoe County</v>
      </c>
      <c r="C166" s="52" t="str">
        <f>VLOOKUP(D166,Keys!$Q$3:$S$31,2)</f>
        <v xml:space="preserve">Lockwood, Mccarran, Mustang, Patrick, Tracy-Clark        </v>
      </c>
      <c r="D166" s="57">
        <f>VLOOKUP(N166,Keys!$D$3:$E$118,2)</f>
        <v>89434</v>
      </c>
      <c r="E166" s="12" t="str">
        <f>VLOOKUP(G166,Keys!$A$3:$B$30,2)</f>
        <v>SFR 1 Acre Zoning -- Site Values</v>
      </c>
      <c r="F166" s="19" t="str">
        <f t="shared" si="16"/>
        <v>DKH</v>
      </c>
      <c r="G166" s="21" t="str">
        <f t="shared" si="17"/>
        <v>F</v>
      </c>
      <c r="H166" s="26" t="str">
        <f t="shared" si="19"/>
        <v>ftp://wcftp.washoecounty.us/outtoworld/Neighborhood_Atlas/DK.pdf</v>
      </c>
      <c r="I166" s="30" t="str">
        <f t="shared" si="20"/>
        <v>https://www2.washoecounty.us/assessor/cama/search_download.php?command=dnld&amp;list=nbcsearch&amp;nbc=DKHF</v>
      </c>
      <c r="J166" s="11" t="s">
        <v>1279</v>
      </c>
      <c r="K166" s="23" t="s">
        <v>481</v>
      </c>
      <c r="N166" s="12" t="str">
        <f t="shared" si="21"/>
        <v>DK</v>
      </c>
      <c r="O166" s="12" t="str">
        <f t="shared" si="22"/>
        <v>D</v>
      </c>
      <c r="P166" s="12" t="str">
        <f t="shared" si="23"/>
        <v>F</v>
      </c>
    </row>
    <row r="167" spans="1:16" x14ac:dyDescent="0.3">
      <c r="A167" s="16" t="str">
        <f t="shared" si="18"/>
        <v>Firenze</v>
      </c>
      <c r="B167" s="52" t="str">
        <f>VLOOKUP(N167,Keys!$I$3:$J$21,2)</f>
        <v>South Washoe County</v>
      </c>
      <c r="C167" s="52" t="str">
        <f>VLOOKUP(D167,Keys!$Q$3:$S$31,2)</f>
        <v xml:space="preserve">Lockwood, Mccarran, Mustang, Patrick, Tracy-Clark        </v>
      </c>
      <c r="D167" s="57">
        <f>VLOOKUP(N167,Keys!$D$3:$E$118,2)</f>
        <v>89434</v>
      </c>
      <c r="E167" s="12" t="str">
        <f>VLOOKUP(G167,Keys!$A$3:$B$30,2)</f>
        <v>SFR 6,000 - 9,000 Sf Zoning -- Site Values</v>
      </c>
      <c r="F167" s="19" t="str">
        <f t="shared" si="16"/>
        <v>DKK</v>
      </c>
      <c r="G167" s="21" t="str">
        <f t="shared" si="17"/>
        <v>C</v>
      </c>
      <c r="H167" s="26" t="str">
        <f t="shared" si="19"/>
        <v>ftp://wcftp.washoecounty.us/outtoworld/Neighborhood_Atlas/DK.pdf</v>
      </c>
      <c r="I167" s="30" t="str">
        <f t="shared" si="20"/>
        <v>https://www2.washoecounty.us/assessor/cama/search_download.php?command=dnld&amp;list=nbcsearch&amp;nbc=DKKC</v>
      </c>
      <c r="J167" s="11" t="s">
        <v>1279</v>
      </c>
      <c r="K167" s="23" t="s">
        <v>484</v>
      </c>
      <c r="N167" s="12" t="str">
        <f t="shared" si="21"/>
        <v>DK</v>
      </c>
      <c r="O167" s="12" t="str">
        <f t="shared" si="22"/>
        <v>D</v>
      </c>
      <c r="P167" s="12" t="str">
        <f t="shared" si="23"/>
        <v>C</v>
      </c>
    </row>
    <row r="168" spans="1:16" x14ac:dyDescent="0.3">
      <c r="A168" s="16" t="str">
        <f t="shared" si="18"/>
        <v>Garda at D'Andrea</v>
      </c>
      <c r="B168" s="52" t="str">
        <f>VLOOKUP(N168,Keys!$I$3:$J$21,2)</f>
        <v>South Washoe County</v>
      </c>
      <c r="C168" s="52" t="str">
        <f>VLOOKUP(D168,Keys!$Q$3:$S$31,2)</f>
        <v xml:space="preserve">Lockwood, Mccarran, Mustang, Patrick, Tracy-Clark        </v>
      </c>
      <c r="D168" s="57">
        <f>VLOOKUP(N168,Keys!$D$3:$E$118,2)</f>
        <v>89434</v>
      </c>
      <c r="E168" s="12" t="str">
        <f>VLOOKUP(G168,Keys!$A$3:$B$30,2)</f>
        <v>SFR &lt; 6,000 Sf -- Patio Homes -- Site Values</v>
      </c>
      <c r="F168" s="19" t="str">
        <f t="shared" si="16"/>
        <v>DKN</v>
      </c>
      <c r="G168" s="21" t="str">
        <f t="shared" si="17"/>
        <v>B</v>
      </c>
      <c r="H168" s="26" t="str">
        <f t="shared" si="19"/>
        <v>ftp://wcftp.washoecounty.us/outtoworld/Neighborhood_Atlas/DK.pdf</v>
      </c>
      <c r="I168" s="30" t="str">
        <f t="shared" si="20"/>
        <v>https://www2.washoecounty.us/assessor/cama/search_download.php?command=dnld&amp;list=nbcsearch&amp;nbc=DKNB</v>
      </c>
      <c r="J168" s="11" t="s">
        <v>1279</v>
      </c>
      <c r="K168" s="23" t="s">
        <v>487</v>
      </c>
      <c r="N168" s="12" t="str">
        <f t="shared" si="21"/>
        <v>DK</v>
      </c>
      <c r="O168" s="12" t="str">
        <f t="shared" si="22"/>
        <v>D</v>
      </c>
      <c r="P168" s="12" t="str">
        <f t="shared" si="23"/>
        <v>B</v>
      </c>
    </row>
    <row r="169" spans="1:16" x14ac:dyDescent="0.3">
      <c r="A169" s="16" t="str">
        <f t="shared" si="18"/>
        <v>First Tee Townhomes</v>
      </c>
      <c r="B169" s="52" t="str">
        <f>VLOOKUP(N169,Keys!$I$3:$J$21,2)</f>
        <v>South Washoe County</v>
      </c>
      <c r="C169" s="52" t="str">
        <f>VLOOKUP(D169,Keys!$Q$3:$S$31,2)</f>
        <v xml:space="preserve">Sparks, Spanish Springs           </v>
      </c>
      <c r="D169" s="57">
        <f>VLOOKUP(N169,Keys!$D$3:$E$118,2)</f>
        <v>89436</v>
      </c>
      <c r="E169" s="12" t="str">
        <f>VLOOKUP(G169,Keys!$A$3:$B$30,2)</f>
        <v>Condos / Townhouse - Site Values</v>
      </c>
      <c r="F169" s="19" t="str">
        <f t="shared" si="16"/>
        <v>DLA</v>
      </c>
      <c r="G169" s="21" t="str">
        <f t="shared" si="17"/>
        <v>A</v>
      </c>
      <c r="H169" s="26" t="str">
        <f t="shared" si="19"/>
        <v>ftp://wcftp.washoecounty.us/outtoworld/Neighborhood_Atlas/DL.pdf</v>
      </c>
      <c r="I169" s="30" t="str">
        <f t="shared" si="20"/>
        <v>https://www2.washoecounty.us/assessor/cama/search_download.php?command=dnld&amp;list=nbcsearch&amp;nbc=DLAA</v>
      </c>
      <c r="J169" s="11" t="s">
        <v>1279</v>
      </c>
      <c r="K169" s="23" t="s">
        <v>490</v>
      </c>
      <c r="N169" s="12" t="str">
        <f t="shared" si="21"/>
        <v>DL</v>
      </c>
      <c r="O169" s="12" t="str">
        <f t="shared" si="22"/>
        <v>D</v>
      </c>
      <c r="P169" s="12" t="str">
        <f t="shared" si="23"/>
        <v>A</v>
      </c>
    </row>
    <row r="170" spans="1:16" x14ac:dyDescent="0.3">
      <c r="A170" s="16" t="str">
        <f t="shared" si="18"/>
        <v>First Tee SFRs</v>
      </c>
      <c r="B170" s="52" t="str">
        <f>VLOOKUP(N170,Keys!$I$3:$J$21,2)</f>
        <v>South Washoe County</v>
      </c>
      <c r="C170" s="52" t="str">
        <f>VLOOKUP(D170,Keys!$Q$3:$S$31,2)</f>
        <v xml:space="preserve">Sparks, Spanish Springs           </v>
      </c>
      <c r="D170" s="57">
        <f>VLOOKUP(N170,Keys!$D$3:$E$118,2)</f>
        <v>89436</v>
      </c>
      <c r="E170" s="12" t="str">
        <f>VLOOKUP(G170,Keys!$A$3:$B$30,2)</f>
        <v>SFR 6,000 - 9,000 Sf Zoning -- Site Values</v>
      </c>
      <c r="F170" s="19" t="str">
        <f t="shared" si="16"/>
        <v>DLB</v>
      </c>
      <c r="G170" s="21" t="str">
        <f t="shared" si="17"/>
        <v>C</v>
      </c>
      <c r="H170" s="26" t="str">
        <f t="shared" si="19"/>
        <v>ftp://wcftp.washoecounty.us/outtoworld/Neighborhood_Atlas/DL.pdf</v>
      </c>
      <c r="I170" s="30" t="str">
        <f t="shared" si="20"/>
        <v>https://www2.washoecounty.us/assessor/cama/search_download.php?command=dnld&amp;list=nbcsearch&amp;nbc=DLBC</v>
      </c>
      <c r="J170" s="11" t="s">
        <v>1279</v>
      </c>
      <c r="K170" s="23" t="s">
        <v>1220</v>
      </c>
      <c r="N170" s="12" t="str">
        <f t="shared" si="21"/>
        <v>DL</v>
      </c>
      <c r="O170" s="12" t="str">
        <f t="shared" si="22"/>
        <v>D</v>
      </c>
      <c r="P170" s="12" t="str">
        <f t="shared" si="23"/>
        <v>C</v>
      </c>
    </row>
    <row r="171" spans="1:16" x14ac:dyDescent="0.3">
      <c r="A171" s="16" t="str">
        <f t="shared" si="18"/>
        <v>Sunrise at Kiley Ranch</v>
      </c>
      <c r="B171" s="52" t="str">
        <f>VLOOKUP(N171,Keys!$I$3:$J$21,2)</f>
        <v>South Washoe County</v>
      </c>
      <c r="C171" s="52" t="str">
        <f>VLOOKUP(D171,Keys!$Q$3:$S$31,2)</f>
        <v xml:space="preserve">Sparks, Spanish Springs           </v>
      </c>
      <c r="D171" s="57">
        <f>VLOOKUP(N171,Keys!$D$3:$E$118,2)</f>
        <v>89436</v>
      </c>
      <c r="E171" s="12" t="str">
        <f>VLOOKUP(G171,Keys!$A$3:$B$30,2)</f>
        <v>Condos / Townhouse - Site Values</v>
      </c>
      <c r="F171" s="19" t="str">
        <f t="shared" si="16"/>
        <v>DLD</v>
      </c>
      <c r="G171" s="21" t="str">
        <f t="shared" si="17"/>
        <v>A</v>
      </c>
      <c r="H171" s="26" t="str">
        <f t="shared" si="19"/>
        <v>ftp://wcftp.washoecounty.us/outtoworld/Neighborhood_Atlas/DL.pdf</v>
      </c>
      <c r="I171" s="30" t="str">
        <f t="shared" si="20"/>
        <v>https://www2.washoecounty.us/assessor/cama/search_download.php?command=dnld&amp;list=nbcsearch&amp;nbc=DLDA</v>
      </c>
      <c r="J171" s="11" t="s">
        <v>1279</v>
      </c>
      <c r="K171" s="23" t="s">
        <v>495</v>
      </c>
      <c r="N171" s="12" t="str">
        <f t="shared" si="21"/>
        <v>DL</v>
      </c>
      <c r="O171" s="12" t="str">
        <f t="shared" si="22"/>
        <v>D</v>
      </c>
      <c r="P171" s="12" t="str">
        <f t="shared" si="23"/>
        <v>A</v>
      </c>
    </row>
    <row r="172" spans="1:16" x14ac:dyDescent="0.3">
      <c r="A172" s="16" t="str">
        <f t="shared" si="18"/>
        <v>Vista Ridge</v>
      </c>
      <c r="B172" s="52" t="str">
        <f>VLOOKUP(N172,Keys!$I$3:$J$21,2)</f>
        <v>South Washoe County</v>
      </c>
      <c r="C172" s="52" t="str">
        <f>VLOOKUP(D172,Keys!$Q$3:$S$31,2)</f>
        <v xml:space="preserve">Sparks, Spanish Springs           </v>
      </c>
      <c r="D172" s="57">
        <f>VLOOKUP(N172,Keys!$D$3:$E$118,2)</f>
        <v>89436</v>
      </c>
      <c r="E172" s="12" t="str">
        <f>VLOOKUP(G172,Keys!$A$3:$B$30,2)</f>
        <v>SFR 6,000 - 9,000 Sf Zoning -- Site Values</v>
      </c>
      <c r="F172" s="19" t="str">
        <f t="shared" si="16"/>
        <v>DLF</v>
      </c>
      <c r="G172" s="21" t="str">
        <f t="shared" si="17"/>
        <v>C</v>
      </c>
      <c r="H172" s="26" t="str">
        <f t="shared" si="19"/>
        <v>ftp://wcftp.washoecounty.us/outtoworld/Neighborhood_Atlas/DL.pdf</v>
      </c>
      <c r="I172" s="30" t="str">
        <f t="shared" si="20"/>
        <v>https://www2.washoecounty.us/assessor/cama/search_download.php?command=dnld&amp;list=nbcsearch&amp;nbc=DLFC</v>
      </c>
      <c r="J172" s="11" t="s">
        <v>1279</v>
      </c>
      <c r="K172" s="23" t="s">
        <v>498</v>
      </c>
      <c r="N172" s="12" t="str">
        <f t="shared" si="21"/>
        <v>DL</v>
      </c>
      <c r="O172" s="12" t="str">
        <f t="shared" si="22"/>
        <v>D</v>
      </c>
      <c r="P172" s="12" t="str">
        <f t="shared" si="23"/>
        <v>C</v>
      </c>
    </row>
    <row r="173" spans="1:16" x14ac:dyDescent="0.3">
      <c r="A173" s="16" t="str">
        <f t="shared" si="18"/>
        <v>Satellite Hills Custom</v>
      </c>
      <c r="B173" s="52" t="str">
        <f>VLOOKUP(N173,Keys!$I$3:$J$21,2)</f>
        <v>South Washoe County</v>
      </c>
      <c r="C173" s="52" t="str">
        <f>VLOOKUP(D173,Keys!$Q$3:$S$31,2)</f>
        <v xml:space="preserve">Sparks, Spanish Springs           </v>
      </c>
      <c r="D173" s="57">
        <f>VLOOKUP(N173,Keys!$D$3:$E$118,2)</f>
        <v>89436</v>
      </c>
      <c r="E173" s="12" t="str">
        <f>VLOOKUP(G173,Keys!$A$3:$B$30,2)</f>
        <v>SFR 12,000 - 15,000 Sf Zoning -- Site Values</v>
      </c>
      <c r="F173" s="19" t="str">
        <f t="shared" si="16"/>
        <v>DLG</v>
      </c>
      <c r="G173" s="21" t="str">
        <f t="shared" si="17"/>
        <v>D</v>
      </c>
      <c r="H173" s="26" t="str">
        <f t="shared" si="19"/>
        <v>ftp://wcftp.washoecounty.us/outtoworld/Neighborhood_Atlas/DL.pdf</v>
      </c>
      <c r="I173" s="30" t="str">
        <f t="shared" si="20"/>
        <v>https://www2.washoecounty.us/assessor/cama/search_download.php?command=dnld&amp;list=nbcsearch&amp;nbc=DLGD</v>
      </c>
      <c r="J173" s="11" t="s">
        <v>1279</v>
      </c>
      <c r="K173" s="23" t="s">
        <v>501</v>
      </c>
      <c r="N173" s="12" t="str">
        <f t="shared" si="21"/>
        <v>DL</v>
      </c>
      <c r="O173" s="12" t="str">
        <f t="shared" si="22"/>
        <v>D</v>
      </c>
      <c r="P173" s="12" t="str">
        <f t="shared" si="23"/>
        <v>D</v>
      </c>
    </row>
    <row r="174" spans="1:16" x14ac:dyDescent="0.3">
      <c r="A174" s="16" t="str">
        <f t="shared" si="18"/>
        <v>Vistas Commercial</v>
      </c>
      <c r="B174" s="52" t="str">
        <f>VLOOKUP(N174,Keys!$I$3:$J$21,2)</f>
        <v>South Washoe County</v>
      </c>
      <c r="C174" s="52" t="str">
        <f>VLOOKUP(D174,Keys!$Q$3:$S$31,2)</f>
        <v xml:space="preserve">Sparks, Spanish Springs           </v>
      </c>
      <c r="D174" s="57">
        <f>VLOOKUP(N174,Keys!$D$3:$E$118,2)</f>
        <v>89436</v>
      </c>
      <c r="E174" s="12" t="str">
        <f>VLOOKUP(G174,Keys!$A$3:$B$30,2)</f>
        <v>Commercial - General -- Square Foot Values</v>
      </c>
      <c r="F174" s="19" t="str">
        <f t="shared" si="16"/>
        <v>DLG</v>
      </c>
      <c r="G174" s="21" t="str">
        <f t="shared" si="17"/>
        <v>Q</v>
      </c>
      <c r="H174" s="26" t="str">
        <f t="shared" si="19"/>
        <v>ftp://wcftp.washoecounty.us/outtoworld/Neighborhood_Atlas/DL.pdf</v>
      </c>
      <c r="I174" s="30" t="str">
        <f t="shared" si="20"/>
        <v>https://www2.washoecounty.us/assessor/cama/search_download.php?command=dnld&amp;list=nbcsearch&amp;nbc=DLGQ</v>
      </c>
      <c r="J174" s="11" t="s">
        <v>1279</v>
      </c>
      <c r="K174" s="23" t="s">
        <v>504</v>
      </c>
      <c r="N174" s="12" t="str">
        <f t="shared" si="21"/>
        <v>DL</v>
      </c>
      <c r="O174" s="12" t="str">
        <f t="shared" si="22"/>
        <v>D</v>
      </c>
      <c r="P174" s="12" t="str">
        <f t="shared" si="23"/>
        <v>Q</v>
      </c>
    </row>
    <row r="175" spans="1:16" x14ac:dyDescent="0.3">
      <c r="A175" s="16" t="str">
        <f t="shared" si="18"/>
        <v>Sky Ridge Planned Development</v>
      </c>
      <c r="B175" s="52" t="str">
        <f>VLOOKUP(N175,Keys!$I$3:$J$21,2)</f>
        <v>South Washoe County</v>
      </c>
      <c r="C175" s="52" t="str">
        <f>VLOOKUP(D175,Keys!$Q$3:$S$31,2)</f>
        <v xml:space="preserve">Sparks, Spanish Springs           </v>
      </c>
      <c r="D175" s="57">
        <f>VLOOKUP(N175,Keys!$D$3:$E$118,2)</f>
        <v>89436</v>
      </c>
      <c r="E175" s="12" t="str">
        <f>VLOOKUP(G175,Keys!$A$3:$B$30,2)</f>
        <v>SFR 6,000 - 9,000 Sf Zoning -- Site Values</v>
      </c>
      <c r="F175" s="19" t="str">
        <f t="shared" si="16"/>
        <v>DLI</v>
      </c>
      <c r="G175" s="21" t="str">
        <f t="shared" si="17"/>
        <v>C</v>
      </c>
      <c r="H175" s="26" t="str">
        <f t="shared" si="19"/>
        <v>ftp://wcftp.washoecounty.us/outtoworld/Neighborhood_Atlas/DL.pdf</v>
      </c>
      <c r="I175" s="30" t="str">
        <f t="shared" si="20"/>
        <v>https://www2.washoecounty.us/assessor/cama/search_download.php?command=dnld&amp;list=nbcsearch&amp;nbc=DLIC</v>
      </c>
      <c r="J175" s="11" t="s">
        <v>1279</v>
      </c>
      <c r="K175" s="23" t="s">
        <v>507</v>
      </c>
      <c r="N175" s="12" t="str">
        <f t="shared" si="21"/>
        <v>DL</v>
      </c>
      <c r="O175" s="12" t="str">
        <f t="shared" si="22"/>
        <v>D</v>
      </c>
      <c r="P175" s="12" t="str">
        <f t="shared" si="23"/>
        <v>C</v>
      </c>
    </row>
    <row r="176" spans="1:16" x14ac:dyDescent="0.3">
      <c r="A176" s="16" t="str">
        <f t="shared" si="18"/>
        <v>Vacant SFR Land - Acreage</v>
      </c>
      <c r="B176" s="52" t="str">
        <f>VLOOKUP(N176,Keys!$I$3:$J$21,2)</f>
        <v>South Washoe County</v>
      </c>
      <c r="C176" s="52" t="str">
        <f>VLOOKUP(D176,Keys!$Q$3:$S$31,2)</f>
        <v xml:space="preserve">Sparks, Spanish Springs           </v>
      </c>
      <c r="D176" s="57">
        <f>VLOOKUP(N176,Keys!$D$3:$E$118,2)</f>
        <v>89436</v>
      </c>
      <c r="E176" s="12" t="str">
        <f>VLOOKUP(G176,Keys!$A$3:$B$30,2)</f>
        <v>Centrally Assessed</v>
      </c>
      <c r="F176" s="19" t="str">
        <f t="shared" si="16"/>
        <v>DLK</v>
      </c>
      <c r="G176" s="21" t="str">
        <f t="shared" si="17"/>
        <v>Z</v>
      </c>
      <c r="H176" s="26" t="str">
        <f t="shared" si="19"/>
        <v>ftp://wcftp.washoecounty.us/outtoworld/Neighborhood_Atlas/DL.pdf</v>
      </c>
      <c r="I176" s="30" t="str">
        <f t="shared" si="20"/>
        <v>https://www2.washoecounty.us/assessor/cama/search_download.php?command=dnld&amp;list=nbcsearch&amp;nbc=DLKZ</v>
      </c>
      <c r="J176" s="11" t="s">
        <v>1279</v>
      </c>
      <c r="K176" s="23" t="s">
        <v>510</v>
      </c>
      <c r="N176" s="12" t="str">
        <f t="shared" si="21"/>
        <v>DL</v>
      </c>
      <c r="O176" s="12" t="str">
        <f t="shared" si="22"/>
        <v>D</v>
      </c>
      <c r="P176" s="12" t="str">
        <f t="shared" si="23"/>
        <v>Z</v>
      </c>
    </row>
    <row r="177" spans="1:16" x14ac:dyDescent="0.3">
      <c r="A177" s="16" t="str">
        <f t="shared" si="18"/>
        <v>Common Area</v>
      </c>
      <c r="B177" s="52" t="str">
        <f>VLOOKUP(N177,Keys!$I$3:$J$21,2)</f>
        <v>South Washoe County</v>
      </c>
      <c r="C177" s="52" t="str">
        <f>VLOOKUP(D177,Keys!$Q$3:$S$31,2)</f>
        <v xml:space="preserve">Sparks, Spanish Springs           </v>
      </c>
      <c r="D177" s="57">
        <f>VLOOKUP(N177,Keys!$D$3:$E$118,2)</f>
        <v>89436</v>
      </c>
      <c r="E177" s="12" t="str">
        <f>VLOOKUP(G177,Keys!$A$3:$B$30,2)</f>
        <v>Token Values -- Common Area / Splinters / Unbuildable</v>
      </c>
      <c r="F177" s="19" t="str">
        <f t="shared" si="16"/>
        <v>DLV</v>
      </c>
      <c r="G177" s="21" t="str">
        <f t="shared" si="17"/>
        <v>V</v>
      </c>
      <c r="H177" s="26" t="str">
        <f t="shared" si="19"/>
        <v>ftp://wcftp.washoecounty.us/outtoworld/Neighborhood_Atlas/DL.pdf</v>
      </c>
      <c r="I177" s="30" t="str">
        <f t="shared" si="20"/>
        <v>https://www2.washoecounty.us/assessor/cama/search_download.php?command=dnld&amp;list=nbcsearch&amp;nbc=DLVV</v>
      </c>
      <c r="J177" s="11" t="s">
        <v>1279</v>
      </c>
      <c r="K177" s="23" t="s">
        <v>513</v>
      </c>
      <c r="N177" s="12" t="str">
        <f t="shared" si="21"/>
        <v>DL</v>
      </c>
      <c r="O177" s="12" t="str">
        <f t="shared" si="22"/>
        <v>D</v>
      </c>
      <c r="P177" s="12" t="str">
        <f t="shared" si="23"/>
        <v>V</v>
      </c>
    </row>
    <row r="178" spans="1:16" x14ac:dyDescent="0.3">
      <c r="A178" s="16" t="str">
        <f t="shared" si="18"/>
        <v>Cimarron 1/2 acre lots</v>
      </c>
      <c r="B178" s="52" t="str">
        <f>VLOOKUP(N178,Keys!$I$3:$J$21,2)</f>
        <v>South Washoe County</v>
      </c>
      <c r="C178" s="52" t="str">
        <f>VLOOKUP(D178,Keys!$Q$3:$S$31,2)</f>
        <v xml:space="preserve">Sparks, Spanish Springs           </v>
      </c>
      <c r="D178" s="57">
        <f>VLOOKUP(N178,Keys!$D$3:$E$118,2)</f>
        <v>89436</v>
      </c>
      <c r="E178" s="12" t="str">
        <f>VLOOKUP(G178,Keys!$A$3:$B$30,2)</f>
        <v>SFR 1/2 Acre Zoniing -- Site Values</v>
      </c>
      <c r="F178" s="19" t="str">
        <f t="shared" si="16"/>
        <v>DMA</v>
      </c>
      <c r="G178" s="21" t="str">
        <f t="shared" si="17"/>
        <v>E</v>
      </c>
      <c r="H178" s="26" t="str">
        <f t="shared" si="19"/>
        <v>ftp://wcftp.washoecounty.us/outtoworld/Neighborhood_Atlas/DM.pdf</v>
      </c>
      <c r="I178" s="30" t="str">
        <f t="shared" si="20"/>
        <v>https://www2.washoecounty.us/assessor/cama/search_download.php?command=dnld&amp;list=nbcsearch&amp;nbc=DMAE</v>
      </c>
      <c r="J178" s="11" t="s">
        <v>1279</v>
      </c>
      <c r="K178" s="23" t="s">
        <v>516</v>
      </c>
      <c r="N178" s="12" t="str">
        <f t="shared" si="21"/>
        <v>DM</v>
      </c>
      <c r="O178" s="12" t="str">
        <f t="shared" si="22"/>
        <v>D</v>
      </c>
      <c r="P178" s="12" t="str">
        <f t="shared" si="23"/>
        <v>E</v>
      </c>
    </row>
    <row r="179" spans="1:16" x14ac:dyDescent="0.3">
      <c r="A179" s="16" t="str">
        <f t="shared" si="18"/>
        <v>Wingfield Springs 3.0 QC</v>
      </c>
      <c r="B179" s="52" t="str">
        <f>VLOOKUP(N179,Keys!$I$3:$J$21,2)</f>
        <v>South Washoe County</v>
      </c>
      <c r="C179" s="52" t="str">
        <f>VLOOKUP(D179,Keys!$Q$3:$S$31,2)</f>
        <v xml:space="preserve">Sparks, Spanish Springs           </v>
      </c>
      <c r="D179" s="57">
        <f>VLOOKUP(N179,Keys!$D$3:$E$118,2)</f>
        <v>89436</v>
      </c>
      <c r="E179" s="12" t="str">
        <f>VLOOKUP(G179,Keys!$A$3:$B$30,2)</f>
        <v>SFR 6,000 - 9,000 Sf Zoning -- Site Values</v>
      </c>
      <c r="F179" s="19" t="str">
        <f t="shared" si="16"/>
        <v>DMC</v>
      </c>
      <c r="G179" s="21" t="str">
        <f t="shared" si="17"/>
        <v>C</v>
      </c>
      <c r="H179" s="26" t="str">
        <f t="shared" si="19"/>
        <v>ftp://wcftp.washoecounty.us/outtoworld/Neighborhood_Atlas/DM.pdf</v>
      </c>
      <c r="I179" s="30" t="str">
        <f t="shared" si="20"/>
        <v>https://www2.washoecounty.us/assessor/cama/search_download.php?command=dnld&amp;list=nbcsearch&amp;nbc=DMCC</v>
      </c>
      <c r="J179" s="11" t="s">
        <v>1279</v>
      </c>
      <c r="K179" s="23" t="s">
        <v>519</v>
      </c>
      <c r="N179" s="12" t="str">
        <f t="shared" si="21"/>
        <v>DM</v>
      </c>
      <c r="O179" s="12" t="str">
        <f t="shared" si="22"/>
        <v>D</v>
      </c>
      <c r="P179" s="12" t="str">
        <f t="shared" si="23"/>
        <v>C</v>
      </c>
    </row>
    <row r="180" spans="1:16" x14ac:dyDescent="0.3">
      <c r="A180" s="16" t="str">
        <f t="shared" si="18"/>
        <v>Wingfield Springs 3.5 QC tracts - GC</v>
      </c>
      <c r="B180" s="52" t="str">
        <f>VLOOKUP(N180,Keys!$I$3:$J$21,2)</f>
        <v>South Washoe County</v>
      </c>
      <c r="C180" s="52" t="str">
        <f>VLOOKUP(D180,Keys!$Q$3:$S$31,2)</f>
        <v xml:space="preserve">Sparks, Spanish Springs           </v>
      </c>
      <c r="D180" s="57">
        <f>VLOOKUP(N180,Keys!$D$3:$E$118,2)</f>
        <v>89436</v>
      </c>
      <c r="E180" s="12" t="str">
        <f>VLOOKUP(G180,Keys!$A$3:$B$30,2)</f>
        <v>SFR 6,000 - 9,000 Sf Zoning -- Site Values</v>
      </c>
      <c r="F180" s="19" t="str">
        <f t="shared" si="16"/>
        <v>DMD</v>
      </c>
      <c r="G180" s="21" t="str">
        <f t="shared" si="17"/>
        <v>C</v>
      </c>
      <c r="H180" s="26" t="str">
        <f t="shared" si="19"/>
        <v>ftp://wcftp.washoecounty.us/outtoworld/Neighborhood_Atlas/DM.pdf</v>
      </c>
      <c r="I180" s="30" t="str">
        <f t="shared" si="20"/>
        <v>https://www2.washoecounty.us/assessor/cama/search_download.php?command=dnld&amp;list=nbcsearch&amp;nbc=DMDC</v>
      </c>
      <c r="J180" s="11" t="s">
        <v>1279</v>
      </c>
      <c r="K180" s="23" t="s">
        <v>522</v>
      </c>
      <c r="N180" s="12" t="str">
        <f t="shared" si="21"/>
        <v>DM</v>
      </c>
      <c r="O180" s="12" t="str">
        <f t="shared" si="22"/>
        <v>D</v>
      </c>
      <c r="P180" s="12" t="str">
        <f t="shared" si="23"/>
        <v>C</v>
      </c>
    </row>
    <row r="181" spans="1:16" x14ac:dyDescent="0.3">
      <c r="A181" s="16" t="str">
        <f t="shared" si="18"/>
        <v>Upper Highlands at Cimarron</v>
      </c>
      <c r="B181" s="52" t="str">
        <f>VLOOKUP(N181,Keys!$I$3:$J$21,2)</f>
        <v>South Washoe County</v>
      </c>
      <c r="C181" s="52" t="str">
        <f>VLOOKUP(D181,Keys!$Q$3:$S$31,2)</f>
        <v xml:space="preserve">Sparks, Spanish Springs           </v>
      </c>
      <c r="D181" s="57">
        <f>VLOOKUP(N181,Keys!$D$3:$E$118,2)</f>
        <v>89436</v>
      </c>
      <c r="E181" s="12" t="str">
        <f>VLOOKUP(G181,Keys!$A$3:$B$30,2)</f>
        <v>SFR 12,000 - 15,000 Sf Zoning -- Site Values</v>
      </c>
      <c r="F181" s="19" t="str">
        <f t="shared" si="16"/>
        <v>DME</v>
      </c>
      <c r="G181" s="21" t="str">
        <f t="shared" si="17"/>
        <v>D</v>
      </c>
      <c r="H181" s="26" t="str">
        <f t="shared" si="19"/>
        <v>ftp://wcftp.washoecounty.us/outtoworld/Neighborhood_Atlas/DM.pdf</v>
      </c>
      <c r="I181" s="30" t="str">
        <f t="shared" si="20"/>
        <v>https://www2.washoecounty.us/assessor/cama/search_download.php?command=dnld&amp;list=nbcsearch&amp;nbc=DMED</v>
      </c>
      <c r="J181" s="11" t="s">
        <v>1279</v>
      </c>
      <c r="K181" s="23" t="s">
        <v>525</v>
      </c>
      <c r="N181" s="12" t="str">
        <f t="shared" si="21"/>
        <v>DM</v>
      </c>
      <c r="O181" s="12" t="str">
        <f t="shared" si="22"/>
        <v>D</v>
      </c>
      <c r="P181" s="12" t="str">
        <f t="shared" si="23"/>
        <v>D</v>
      </c>
    </row>
    <row r="182" spans="1:16" x14ac:dyDescent="0.3">
      <c r="A182" s="16" t="str">
        <f t="shared" si="18"/>
        <v>Cimarron East</v>
      </c>
      <c r="B182" s="52" t="str">
        <f>VLOOKUP(N182,Keys!$I$3:$J$21,2)</f>
        <v>South Washoe County</v>
      </c>
      <c r="C182" s="52" t="str">
        <f>VLOOKUP(D182,Keys!$Q$3:$S$31,2)</f>
        <v xml:space="preserve">Sparks, Spanish Springs           </v>
      </c>
      <c r="D182" s="57">
        <f>VLOOKUP(N182,Keys!$D$3:$E$118,2)</f>
        <v>89436</v>
      </c>
      <c r="E182" s="12" t="str">
        <f>VLOOKUP(G182,Keys!$A$3:$B$30,2)</f>
        <v>SFR 6,000 - 9,000 Sf Zoning -- Site Values</v>
      </c>
      <c r="F182" s="19" t="str">
        <f t="shared" si="16"/>
        <v>DMG</v>
      </c>
      <c r="G182" s="21" t="str">
        <f t="shared" si="17"/>
        <v>C</v>
      </c>
      <c r="H182" s="26" t="str">
        <f t="shared" si="19"/>
        <v>ftp://wcftp.washoecounty.us/outtoworld/Neighborhood_Atlas/DM.pdf</v>
      </c>
      <c r="I182" s="30" t="str">
        <f t="shared" si="20"/>
        <v>https://www2.washoecounty.us/assessor/cama/search_download.php?command=dnld&amp;list=nbcsearch&amp;nbc=DMGC</v>
      </c>
      <c r="J182" s="11" t="s">
        <v>1279</v>
      </c>
      <c r="K182" s="23" t="s">
        <v>528</v>
      </c>
      <c r="N182" s="12" t="str">
        <f t="shared" si="21"/>
        <v>DM</v>
      </c>
      <c r="O182" s="12" t="str">
        <f t="shared" si="22"/>
        <v>D</v>
      </c>
      <c r="P182" s="12" t="str">
        <f t="shared" si="23"/>
        <v>C</v>
      </c>
    </row>
    <row r="183" spans="1:16" x14ac:dyDescent="0.3">
      <c r="A183" s="16" t="str">
        <f t="shared" si="18"/>
        <v>Fieldstone at Wingfield East</v>
      </c>
      <c r="B183" s="52" t="str">
        <f>VLOOKUP(N183,Keys!$I$3:$J$21,2)</f>
        <v>South Washoe County</v>
      </c>
      <c r="C183" s="52" t="str">
        <f>VLOOKUP(D183,Keys!$Q$3:$S$31,2)</f>
        <v xml:space="preserve">Sparks, Spanish Springs           </v>
      </c>
      <c r="D183" s="57">
        <f>VLOOKUP(N183,Keys!$D$3:$E$118,2)</f>
        <v>89436</v>
      </c>
      <c r="E183" s="12" t="str">
        <f>VLOOKUP(G183,Keys!$A$3:$B$30,2)</f>
        <v>SFR 12,000 - 15,000 Sf Zoning -- Site Values</v>
      </c>
      <c r="F183" s="19" t="str">
        <f t="shared" si="16"/>
        <v>DMI</v>
      </c>
      <c r="G183" s="21" t="str">
        <f t="shared" si="17"/>
        <v>D</v>
      </c>
      <c r="H183" s="26" t="str">
        <f t="shared" si="19"/>
        <v>ftp://wcftp.washoecounty.us/outtoworld/Neighborhood_Atlas/DM.pdf</v>
      </c>
      <c r="I183" s="30" t="str">
        <f t="shared" si="20"/>
        <v>https://www2.washoecounty.us/assessor/cama/search_download.php?command=dnld&amp;list=nbcsearch&amp;nbc=DMID</v>
      </c>
      <c r="J183" s="11" t="s">
        <v>1279</v>
      </c>
      <c r="K183" s="23" t="s">
        <v>531</v>
      </c>
      <c r="N183" s="12" t="str">
        <f t="shared" si="21"/>
        <v>DM</v>
      </c>
      <c r="O183" s="12" t="str">
        <f t="shared" si="22"/>
        <v>D</v>
      </c>
      <c r="P183" s="12" t="str">
        <f t="shared" si="23"/>
        <v>D</v>
      </c>
    </row>
    <row r="184" spans="1:16" x14ac:dyDescent="0.3">
      <c r="A184" s="16" t="str">
        <f t="shared" si="18"/>
        <v>Villas at Redhawk</v>
      </c>
      <c r="B184" s="52" t="str">
        <f>VLOOKUP(N184,Keys!$I$3:$J$21,2)</f>
        <v>South Washoe County</v>
      </c>
      <c r="C184" s="52" t="str">
        <f>VLOOKUP(D184,Keys!$Q$3:$S$31,2)</f>
        <v xml:space="preserve">Sparks, Spanish Springs           </v>
      </c>
      <c r="D184" s="57">
        <f>VLOOKUP(N184,Keys!$D$3:$E$118,2)</f>
        <v>89436</v>
      </c>
      <c r="E184" s="12" t="str">
        <f>VLOOKUP(G184,Keys!$A$3:$B$30,2)</f>
        <v>Condos / Townhouse - Site Values</v>
      </c>
      <c r="F184" s="19" t="str">
        <f t="shared" si="16"/>
        <v>DMM</v>
      </c>
      <c r="G184" s="21" t="str">
        <f t="shared" si="17"/>
        <v>A</v>
      </c>
      <c r="H184" s="26" t="str">
        <f t="shared" si="19"/>
        <v>ftp://wcftp.washoecounty.us/outtoworld/Neighborhood_Atlas/DM.pdf</v>
      </c>
      <c r="I184" s="30" t="str">
        <f t="shared" si="20"/>
        <v>https://www2.washoecounty.us/assessor/cama/search_download.php?command=dnld&amp;list=nbcsearch&amp;nbc=DMMA</v>
      </c>
      <c r="J184" s="11" t="s">
        <v>1279</v>
      </c>
      <c r="K184" s="23" t="s">
        <v>534</v>
      </c>
      <c r="N184" s="12" t="str">
        <f t="shared" si="21"/>
        <v>DM</v>
      </c>
      <c r="O184" s="12" t="str">
        <f t="shared" si="22"/>
        <v>D</v>
      </c>
      <c r="P184" s="12" t="str">
        <f t="shared" si="23"/>
        <v>A</v>
      </c>
    </row>
    <row r="185" spans="1:16" x14ac:dyDescent="0.3">
      <c r="A185" s="16" t="str">
        <f t="shared" si="18"/>
        <v>Government</v>
      </c>
      <c r="B185" s="52" t="str">
        <f>VLOOKUP(N185,Keys!$I$3:$J$21,2)</f>
        <v>South Washoe County</v>
      </c>
      <c r="C185" s="52" t="str">
        <f>VLOOKUP(D185,Keys!$Q$3:$S$31,2)</f>
        <v xml:space="preserve">Sparks, Spanish Springs           </v>
      </c>
      <c r="D185" s="57">
        <f>VLOOKUP(N185,Keys!$D$3:$E$118,2)</f>
        <v>89436</v>
      </c>
      <c r="E185" s="12" t="str">
        <f>VLOOKUP(G185,Keys!$A$3:$B$30,2)</f>
        <v>Centrally Assessed</v>
      </c>
      <c r="F185" s="19" t="str">
        <f t="shared" si="16"/>
        <v>DMY</v>
      </c>
      <c r="G185" s="21" t="str">
        <f t="shared" si="17"/>
        <v>Y</v>
      </c>
      <c r="H185" s="26" t="str">
        <f t="shared" si="19"/>
        <v>ftp://wcftp.washoecounty.us/outtoworld/Neighborhood_Atlas/DM.pdf</v>
      </c>
      <c r="I185" s="30" t="str">
        <f t="shared" si="20"/>
        <v>https://www2.washoecounty.us/assessor/cama/search_download.php?command=dnld&amp;list=nbcsearch&amp;nbc=DMYY</v>
      </c>
      <c r="J185" s="11" t="s">
        <v>1279</v>
      </c>
      <c r="K185" s="23" t="s">
        <v>537</v>
      </c>
      <c r="N185" s="12" t="str">
        <f t="shared" si="21"/>
        <v>DM</v>
      </c>
      <c r="O185" s="12" t="str">
        <f t="shared" si="22"/>
        <v>D</v>
      </c>
      <c r="P185" s="12" t="str">
        <f t="shared" si="23"/>
        <v>Y</v>
      </c>
    </row>
    <row r="186" spans="1:16" x14ac:dyDescent="0.3">
      <c r="A186" s="16" t="str">
        <f t="shared" si="18"/>
        <v>SFRs 4 dwelling unit/Ac</v>
      </c>
      <c r="B186" s="52" t="str">
        <f>VLOOKUP(N186,Keys!$I$3:$J$21,2)</f>
        <v>South Washoe County</v>
      </c>
      <c r="C186" s="52" t="str">
        <f>VLOOKUP(D186,Keys!$Q$3:$S$31,2)</f>
        <v xml:space="preserve">Sparks, Spanish Springs           </v>
      </c>
      <c r="D186" s="57">
        <f>VLOOKUP(N186,Keys!$D$3:$E$118,2)</f>
        <v>89436</v>
      </c>
      <c r="E186" s="12" t="str">
        <f>VLOOKUP(G186,Keys!$A$3:$B$30,2)</f>
        <v>SFR 6,000 - 9,000 Sf Zoning -- Site Values</v>
      </c>
      <c r="F186" s="19" t="str">
        <f t="shared" si="16"/>
        <v>DNC</v>
      </c>
      <c r="G186" s="21" t="str">
        <f t="shared" si="17"/>
        <v>C</v>
      </c>
      <c r="H186" s="26" t="str">
        <f t="shared" si="19"/>
        <v>ftp://wcftp.washoecounty.us/outtoworld/Neighborhood_Atlas/DN.pdf</v>
      </c>
      <c r="I186" s="30" t="str">
        <f t="shared" si="20"/>
        <v>https://www2.washoecounty.us/assessor/cama/search_download.php?command=dnld&amp;list=nbcsearch&amp;nbc=DNCC</v>
      </c>
      <c r="J186" s="11" t="s">
        <v>1279</v>
      </c>
      <c r="K186" s="23" t="s">
        <v>1221</v>
      </c>
      <c r="N186" s="12" t="str">
        <f t="shared" si="21"/>
        <v>DN</v>
      </c>
      <c r="O186" s="12" t="str">
        <f t="shared" si="22"/>
        <v>D</v>
      </c>
      <c r="P186" s="12" t="str">
        <f t="shared" si="23"/>
        <v>C</v>
      </c>
    </row>
    <row r="187" spans="1:16" x14ac:dyDescent="0.3">
      <c r="A187" s="16" t="str">
        <f t="shared" si="18"/>
        <v>Ag Land</v>
      </c>
      <c r="B187" s="52" t="str">
        <f>VLOOKUP(N187,Keys!$I$3:$J$21,2)</f>
        <v>South Washoe County</v>
      </c>
      <c r="C187" s="52" t="str">
        <f>VLOOKUP(D187,Keys!$Q$3:$S$31,2)</f>
        <v xml:space="preserve">Sparks, Spanish Springs           </v>
      </c>
      <c r="D187" s="57">
        <f>VLOOKUP(N187,Keys!$D$3:$E$118,2)</f>
        <v>89436</v>
      </c>
      <c r="E187" s="12" t="str">
        <f>VLOOKUP(G187,Keys!$A$3:$B$30,2)</f>
        <v>Possessory Interest Parcels</v>
      </c>
      <c r="F187" s="19" t="str">
        <f t="shared" si="16"/>
        <v>DNW</v>
      </c>
      <c r="G187" s="21" t="str">
        <f t="shared" si="17"/>
        <v>W</v>
      </c>
      <c r="H187" s="26" t="str">
        <f t="shared" si="19"/>
        <v>ftp://wcftp.washoecounty.us/outtoworld/Neighborhood_Atlas/DN.pdf</v>
      </c>
      <c r="I187" s="30" t="str">
        <f t="shared" si="20"/>
        <v>https://www2.washoecounty.us/assessor/cama/search_download.php?command=dnld&amp;list=nbcsearch&amp;nbc=DNWW</v>
      </c>
      <c r="J187" s="11" t="s">
        <v>1279</v>
      </c>
      <c r="K187" s="23" t="s">
        <v>542</v>
      </c>
      <c r="N187" s="12" t="str">
        <f t="shared" si="21"/>
        <v>DN</v>
      </c>
      <c r="O187" s="12" t="str">
        <f t="shared" si="22"/>
        <v>D</v>
      </c>
      <c r="P187" s="12" t="str">
        <f t="shared" si="23"/>
        <v>W</v>
      </c>
    </row>
    <row r="188" spans="1:16" x14ac:dyDescent="0.3">
      <c r="A188" s="16" t="str">
        <f t="shared" si="18"/>
        <v>Pioneer Meadows - Small Lots</v>
      </c>
      <c r="B188" s="52" t="str">
        <f>VLOOKUP(N188,Keys!$I$3:$J$21,2)</f>
        <v>South Washoe County</v>
      </c>
      <c r="C188" s="52" t="str">
        <f>VLOOKUP(D188,Keys!$Q$3:$S$31,2)</f>
        <v xml:space="preserve">Sparks, Spanish Springs           </v>
      </c>
      <c r="D188" s="57">
        <f>VLOOKUP(N188,Keys!$D$3:$E$118,2)</f>
        <v>89436</v>
      </c>
      <c r="E188" s="12" t="str">
        <f>VLOOKUP(G188,Keys!$A$3:$B$30,2)</f>
        <v>SFR &lt; 6,000 Sf -- Patio Homes -- Site Values</v>
      </c>
      <c r="F188" s="19" t="str">
        <f t="shared" si="16"/>
        <v>DPA</v>
      </c>
      <c r="G188" s="21" t="str">
        <f t="shared" si="17"/>
        <v>B</v>
      </c>
      <c r="H188" s="26" t="str">
        <f t="shared" si="19"/>
        <v>ftp://wcftp.washoecounty.us/outtoworld/Neighborhood_Atlas/DP.pdf</v>
      </c>
      <c r="I188" s="30" t="str">
        <f t="shared" si="20"/>
        <v>https://www2.washoecounty.us/assessor/cama/search_download.php?command=dnld&amp;list=nbcsearch&amp;nbc=DPAB</v>
      </c>
      <c r="J188" s="11" t="s">
        <v>1279</v>
      </c>
      <c r="K188" s="23" t="s">
        <v>545</v>
      </c>
      <c r="N188" s="12" t="str">
        <f t="shared" si="21"/>
        <v>DP</v>
      </c>
      <c r="O188" s="12" t="str">
        <f t="shared" si="22"/>
        <v>D</v>
      </c>
      <c r="P188" s="12" t="str">
        <f t="shared" si="23"/>
        <v>B</v>
      </c>
    </row>
    <row r="189" spans="1:16" x14ac:dyDescent="0.3">
      <c r="A189" s="16" t="str">
        <f t="shared" si="18"/>
        <v>Pioneer Meadows Village 7B&amp;C</v>
      </c>
      <c r="B189" s="52" t="str">
        <f>VLOOKUP(N189,Keys!$I$3:$J$21,2)</f>
        <v>South Washoe County</v>
      </c>
      <c r="C189" s="52" t="str">
        <f>VLOOKUP(D189,Keys!$Q$3:$S$31,2)</f>
        <v xml:space="preserve">Sparks, Spanish Springs           </v>
      </c>
      <c r="D189" s="57">
        <f>VLOOKUP(N189,Keys!$D$3:$E$118,2)</f>
        <v>89436</v>
      </c>
      <c r="E189" s="12" t="str">
        <f>VLOOKUP(G189,Keys!$A$3:$B$30,2)</f>
        <v>SFR &lt; 6,000 Sf -- Patio Homes -- Site Values</v>
      </c>
      <c r="F189" s="19" t="str">
        <f t="shared" si="16"/>
        <v>DPD</v>
      </c>
      <c r="G189" s="21" t="str">
        <f t="shared" si="17"/>
        <v>B</v>
      </c>
      <c r="H189" s="26" t="str">
        <f t="shared" si="19"/>
        <v>ftp://wcftp.washoecounty.us/outtoworld/Neighborhood_Atlas/DP.pdf</v>
      </c>
      <c r="I189" s="30" t="str">
        <f t="shared" si="20"/>
        <v>https://www2.washoecounty.us/assessor/cama/search_download.php?command=dnld&amp;list=nbcsearch&amp;nbc=DPDB</v>
      </c>
      <c r="J189" s="11" t="s">
        <v>1279</v>
      </c>
      <c r="K189" s="23" t="s">
        <v>548</v>
      </c>
      <c r="N189" s="12" t="str">
        <f t="shared" si="21"/>
        <v>DP</v>
      </c>
      <c r="O189" s="12" t="str">
        <f t="shared" si="22"/>
        <v>D</v>
      </c>
      <c r="P189" s="12" t="str">
        <f t="shared" si="23"/>
        <v>B</v>
      </c>
    </row>
    <row r="190" spans="1:16" x14ac:dyDescent="0.3">
      <c r="A190" s="16" t="str">
        <f t="shared" si="18"/>
        <v>SFRs</v>
      </c>
      <c r="B190" s="52" t="str">
        <f>VLOOKUP(N190,Keys!$I$3:$J$21,2)</f>
        <v>South Washoe County</v>
      </c>
      <c r="C190" s="52" t="str">
        <f>VLOOKUP(D190,Keys!$Q$3:$S$31,2)</f>
        <v xml:space="preserve">Sparks, Spanish Springs           </v>
      </c>
      <c r="D190" s="57">
        <f>VLOOKUP(N190,Keys!$D$3:$E$118,2)</f>
        <v>89436</v>
      </c>
      <c r="E190" s="12" t="str">
        <f>VLOOKUP(G190,Keys!$A$3:$B$30,2)</f>
        <v>SFR 6,000 - 9,000 Sf Zoning -- Site Values</v>
      </c>
      <c r="F190" s="19" t="str">
        <f t="shared" si="16"/>
        <v>DQA</v>
      </c>
      <c r="G190" s="21" t="str">
        <f t="shared" si="17"/>
        <v>C</v>
      </c>
      <c r="H190" s="26" t="str">
        <f t="shared" si="19"/>
        <v>ftp://wcftp.washoecounty.us/outtoworld/Neighborhood_Atlas/DQ.pdf</v>
      </c>
      <c r="I190" s="30" t="str">
        <f t="shared" si="20"/>
        <v>https://www2.washoecounty.us/assessor/cama/search_download.php?command=dnld&amp;list=nbcsearch&amp;nbc=DQAC</v>
      </c>
      <c r="J190" s="11" t="s">
        <v>1279</v>
      </c>
      <c r="K190" s="23" t="s">
        <v>551</v>
      </c>
      <c r="N190" s="12" t="str">
        <f t="shared" si="21"/>
        <v>DQ</v>
      </c>
      <c r="O190" s="12" t="str">
        <f t="shared" si="22"/>
        <v>D</v>
      </c>
      <c r="P190" s="12" t="str">
        <f t="shared" si="23"/>
        <v>C</v>
      </c>
    </row>
    <row r="191" spans="1:16" x14ac:dyDescent="0.3">
      <c r="A191" s="16" t="str">
        <f t="shared" si="18"/>
        <v>Kiley Ranch Wetland Preserve</v>
      </c>
      <c r="B191" s="52" t="str">
        <f>VLOOKUP(N191,Keys!$I$3:$J$21,2)</f>
        <v>South Washoe County</v>
      </c>
      <c r="C191" s="52" t="str">
        <f>VLOOKUP(D191,Keys!$Q$3:$S$31,2)</f>
        <v xml:space="preserve">Sparks, Spanish Springs           </v>
      </c>
      <c r="D191" s="57">
        <f>VLOOKUP(N191,Keys!$D$3:$E$118,2)</f>
        <v>89436</v>
      </c>
      <c r="E191" s="12" t="str">
        <f>VLOOKUP(G191,Keys!$A$3:$B$30,2)</f>
        <v>Centrally Assessed</v>
      </c>
      <c r="F191" s="19" t="str">
        <f t="shared" si="16"/>
        <v>DQA</v>
      </c>
      <c r="G191" s="21" t="str">
        <f t="shared" si="17"/>
        <v>Z</v>
      </c>
      <c r="H191" s="26" t="str">
        <f t="shared" si="19"/>
        <v>ftp://wcftp.washoecounty.us/outtoworld/Neighborhood_Atlas/DQ.pdf</v>
      </c>
      <c r="I191" s="30" t="str">
        <f t="shared" si="20"/>
        <v>https://www2.washoecounty.us/assessor/cama/search_download.php?command=dnld&amp;list=nbcsearch&amp;nbc=DQAZ</v>
      </c>
      <c r="J191" s="11" t="s">
        <v>1279</v>
      </c>
      <c r="K191" s="23" t="s">
        <v>554</v>
      </c>
      <c r="N191" s="12" t="str">
        <f t="shared" si="21"/>
        <v>DQ</v>
      </c>
      <c r="O191" s="12" t="str">
        <f t="shared" si="22"/>
        <v>D</v>
      </c>
      <c r="P191" s="12" t="str">
        <f t="shared" si="23"/>
        <v>Z</v>
      </c>
    </row>
    <row r="192" spans="1:16" x14ac:dyDescent="0.3">
      <c r="A192" s="16" t="str">
        <f t="shared" si="18"/>
        <v>LUC 20 Homesites</v>
      </c>
      <c r="B192" s="52" t="str">
        <f>VLOOKUP(N192,Keys!$I$3:$J$21,2)</f>
        <v>South Washoe County</v>
      </c>
      <c r="C192" s="52" t="str">
        <f>VLOOKUP(D192,Keys!$Q$3:$S$31,2)</f>
        <v xml:space="preserve">Sparks, Spanish Springs           </v>
      </c>
      <c r="D192" s="57">
        <f>VLOOKUP(N192,Keys!$D$3:$E$118,2)</f>
        <v>89436</v>
      </c>
      <c r="E192" s="12" t="str">
        <f>VLOOKUP(G192,Keys!$A$3:$B$30,2)</f>
        <v>SFR 5 Acre Zoning -- Site Values</v>
      </c>
      <c r="F192" s="19" t="str">
        <f t="shared" si="16"/>
        <v>DQD</v>
      </c>
      <c r="G192" s="21" t="str">
        <f t="shared" si="17"/>
        <v>H</v>
      </c>
      <c r="H192" s="26" t="str">
        <f t="shared" si="19"/>
        <v>ftp://wcftp.washoecounty.us/outtoworld/Neighborhood_Atlas/DQ.pdf</v>
      </c>
      <c r="I192" s="30" t="str">
        <f t="shared" si="20"/>
        <v>https://www2.washoecounty.us/assessor/cama/search_download.php?command=dnld&amp;list=nbcsearch&amp;nbc=DQDH</v>
      </c>
      <c r="J192" s="11" t="s">
        <v>1279</v>
      </c>
      <c r="K192" s="23" t="s">
        <v>557</v>
      </c>
      <c r="N192" s="12" t="str">
        <f t="shared" si="21"/>
        <v>DQ</v>
      </c>
      <c r="O192" s="12" t="str">
        <f t="shared" si="22"/>
        <v>D</v>
      </c>
      <c r="P192" s="12" t="str">
        <f t="shared" si="23"/>
        <v>H</v>
      </c>
    </row>
    <row r="193" spans="1:16" x14ac:dyDescent="0.3">
      <c r="A193" s="16" t="str">
        <f t="shared" si="18"/>
        <v>Government</v>
      </c>
      <c r="B193" s="52" t="str">
        <f>VLOOKUP(N193,Keys!$I$3:$J$21,2)</f>
        <v>South Washoe County</v>
      </c>
      <c r="C193" s="52" t="str">
        <f>VLOOKUP(D193,Keys!$Q$3:$S$31,2)</f>
        <v xml:space="preserve">Sparks, Spanish Springs           </v>
      </c>
      <c r="D193" s="57">
        <f>VLOOKUP(N193,Keys!$D$3:$E$118,2)</f>
        <v>89436</v>
      </c>
      <c r="E193" s="12" t="str">
        <f>VLOOKUP(G193,Keys!$A$3:$B$30,2)</f>
        <v>Centrally Assessed</v>
      </c>
      <c r="F193" s="19" t="str">
        <f t="shared" si="16"/>
        <v>DQY</v>
      </c>
      <c r="G193" s="21" t="str">
        <f t="shared" si="17"/>
        <v>Y</v>
      </c>
      <c r="H193" s="26" t="str">
        <f t="shared" si="19"/>
        <v>ftp://wcftp.washoecounty.us/outtoworld/Neighborhood_Atlas/DQ.pdf</v>
      </c>
      <c r="I193" s="30" t="str">
        <f t="shared" si="20"/>
        <v>https://www2.washoecounty.us/assessor/cama/search_download.php?command=dnld&amp;list=nbcsearch&amp;nbc=DQYY</v>
      </c>
      <c r="J193" s="11" t="s">
        <v>1279</v>
      </c>
      <c r="K193" s="23" t="s">
        <v>560</v>
      </c>
      <c r="N193" s="12" t="str">
        <f t="shared" si="21"/>
        <v>DQ</v>
      </c>
      <c r="O193" s="12" t="str">
        <f t="shared" si="22"/>
        <v>D</v>
      </c>
      <c r="P193" s="12" t="str">
        <f t="shared" si="23"/>
        <v>Y</v>
      </c>
    </row>
    <row r="194" spans="1:16" x14ac:dyDescent="0.3">
      <c r="A194" s="16" t="str">
        <f t="shared" si="18"/>
        <v>Lancer Estates I</v>
      </c>
      <c r="B194" s="52" t="str">
        <f>VLOOKUP(N194,Keys!$I$3:$J$21,2)</f>
        <v>South Washoe County</v>
      </c>
      <c r="C194" s="52" t="str">
        <f>VLOOKUP(D194,Keys!$Q$3:$S$31,2)</f>
        <v xml:space="preserve">Reno,  Galena, Pleasant Valley, Steamboat, Virginia Foothills       </v>
      </c>
      <c r="D194" s="57">
        <f>VLOOKUP(N194,Keys!$D$3:$E$118,2)</f>
        <v>89511</v>
      </c>
      <c r="E194" s="12" t="str">
        <f>VLOOKUP(G194,Keys!$A$3:$B$30,2)</f>
        <v>SFR 12,000 - 15,000 Sf Zoning -- Site Values</v>
      </c>
      <c r="F194" s="19" t="str">
        <f t="shared" si="16"/>
        <v>EAB</v>
      </c>
      <c r="G194" s="21" t="str">
        <f t="shared" si="17"/>
        <v>D</v>
      </c>
      <c r="H194" s="26" t="str">
        <f t="shared" si="19"/>
        <v>ftp://wcftp.washoecounty.us/outtoworld/Neighborhood_Atlas/EA.pdf</v>
      </c>
      <c r="I194" s="30" t="str">
        <f t="shared" si="20"/>
        <v>https://www2.washoecounty.us/assessor/cama/search_download.php?command=dnld&amp;list=nbcsearch&amp;nbc=EABD</v>
      </c>
      <c r="J194" s="11" t="s">
        <v>1279</v>
      </c>
      <c r="K194" s="23" t="s">
        <v>563</v>
      </c>
      <c r="N194" s="12" t="str">
        <f t="shared" si="21"/>
        <v>EA</v>
      </c>
      <c r="O194" s="12" t="str">
        <f t="shared" si="22"/>
        <v>E</v>
      </c>
      <c r="P194" s="12" t="str">
        <f t="shared" si="23"/>
        <v>D</v>
      </c>
    </row>
    <row r="195" spans="1:16" x14ac:dyDescent="0.3">
      <c r="A195" s="16" t="str">
        <f t="shared" si="18"/>
        <v>Government Lots</v>
      </c>
      <c r="B195" s="52" t="str">
        <f>VLOOKUP(N195,Keys!$I$3:$J$21,2)</f>
        <v>South Washoe County</v>
      </c>
      <c r="C195" s="52" t="str">
        <f>VLOOKUP(D195,Keys!$Q$3:$S$31,2)</f>
        <v xml:space="preserve">Reno,  Galena, Pleasant Valley, Steamboat, Virginia Foothills       </v>
      </c>
      <c r="D195" s="57">
        <f>VLOOKUP(N195,Keys!$D$3:$E$118,2)</f>
        <v>89511</v>
      </c>
      <c r="E195" s="12" t="str">
        <f>VLOOKUP(G195,Keys!$A$3:$B$30,2)</f>
        <v>SFR 2.5 Acre Zoning -- Site Values</v>
      </c>
      <c r="F195" s="19" t="str">
        <f t="shared" ref="F195:F258" si="24">LEFT(K195,3)</f>
        <v>EAB</v>
      </c>
      <c r="G195" s="21" t="str">
        <f t="shared" ref="G195:G258" si="25">RIGHT(LEFT(K195,4),1)</f>
        <v>G</v>
      </c>
      <c r="H195" s="26" t="str">
        <f t="shared" si="19"/>
        <v>ftp://wcftp.washoecounty.us/outtoworld/Neighborhood_Atlas/EA.pdf</v>
      </c>
      <c r="I195" s="30" t="str">
        <f t="shared" si="20"/>
        <v>https://www2.washoecounty.us/assessor/cama/search_download.php?command=dnld&amp;list=nbcsearch&amp;nbc=EABG</v>
      </c>
      <c r="J195" s="11" t="s">
        <v>1279</v>
      </c>
      <c r="K195" s="23" t="s">
        <v>566</v>
      </c>
      <c r="N195" s="12" t="str">
        <f t="shared" si="21"/>
        <v>EA</v>
      </c>
      <c r="O195" s="12" t="str">
        <f t="shared" si="22"/>
        <v>E</v>
      </c>
      <c r="P195" s="12" t="str">
        <f t="shared" si="23"/>
        <v>G</v>
      </c>
    </row>
    <row r="196" spans="1:16" x14ac:dyDescent="0.3">
      <c r="A196" s="16" t="str">
        <f t="shared" ref="A196:A259" si="26">SUBSTITUTE(K196,LEFT(K196,4)&amp;" - ","")</f>
        <v>Wedge pkwy SFRs</v>
      </c>
      <c r="B196" s="52" t="str">
        <f>VLOOKUP(N196,Keys!$I$3:$J$21,2)</f>
        <v>South Washoe County</v>
      </c>
      <c r="C196" s="52" t="str">
        <f>VLOOKUP(D196,Keys!$Q$3:$S$31,2)</f>
        <v xml:space="preserve">Reno,  Galena, Pleasant Valley, Steamboat, Virginia Foothills       </v>
      </c>
      <c r="D196" s="57">
        <f>VLOOKUP(N196,Keys!$D$3:$E$118,2)</f>
        <v>89511</v>
      </c>
      <c r="E196" s="12" t="str">
        <f>VLOOKUP(G196,Keys!$A$3:$B$30,2)</f>
        <v>SFR 12,000 - 15,000 Sf Zoning -- Site Values</v>
      </c>
      <c r="F196" s="19" t="str">
        <f t="shared" si="24"/>
        <v>EAC</v>
      </c>
      <c r="G196" s="21" t="str">
        <f t="shared" si="25"/>
        <v>D</v>
      </c>
      <c r="H196" s="26" t="str">
        <f t="shared" ref="H196:H259" si="27">"ftp://wcftp.washoecounty.us/outtoworld/Neighborhood_Atlas/"&amp;LEFT(K196,2)&amp;".pdf"</f>
        <v>ftp://wcftp.washoecounty.us/outtoworld/Neighborhood_Atlas/EA.pdf</v>
      </c>
      <c r="I196" s="30" t="str">
        <f t="shared" ref="I196:I259" si="28">"https://www2.washoecounty.us/assessor/cama/search_download.php?command=dnld&amp;list=nbcsearch&amp;nbc="&amp;LEFT(K196,4)</f>
        <v>https://www2.washoecounty.us/assessor/cama/search_download.php?command=dnld&amp;list=nbcsearch&amp;nbc=EACD</v>
      </c>
      <c r="J196" s="11" t="s">
        <v>1279</v>
      </c>
      <c r="K196" s="23" t="s">
        <v>569</v>
      </c>
      <c r="N196" s="12" t="str">
        <f t="shared" ref="N196:N259" si="29">LEFT(K196,2)</f>
        <v>EA</v>
      </c>
      <c r="O196" s="12" t="str">
        <f t="shared" ref="O196:O259" si="30">LEFT(K196,1)</f>
        <v>E</v>
      </c>
      <c r="P196" s="12" t="str">
        <f t="shared" ref="P196:P259" si="31">RIGHT(LEFT(K196,4),1)</f>
        <v>D</v>
      </c>
    </row>
    <row r="197" spans="1:16" x14ac:dyDescent="0.3">
      <c r="A197" s="16" t="str">
        <f t="shared" si="26"/>
        <v>Mt. Rose Station</v>
      </c>
      <c r="B197" s="52" t="str">
        <f>VLOOKUP(N197,Keys!$I$3:$J$21,2)</f>
        <v>South Washoe County</v>
      </c>
      <c r="C197" s="52" t="str">
        <f>VLOOKUP(D197,Keys!$Q$3:$S$31,2)</f>
        <v xml:space="preserve">Reno,  Galena, Pleasant Valley, Steamboat, Virginia Foothills       </v>
      </c>
      <c r="D197" s="57">
        <f>VLOOKUP(N197,Keys!$D$3:$E$118,2)</f>
        <v>89511</v>
      </c>
      <c r="E197" s="12" t="str">
        <f>VLOOKUP(G197,Keys!$A$3:$B$30,2)</f>
        <v>Casino -- Square Foot Values</v>
      </c>
      <c r="F197" s="19" t="str">
        <f t="shared" si="24"/>
        <v>EAE</v>
      </c>
      <c r="G197" s="21" t="str">
        <f t="shared" si="25"/>
        <v>S</v>
      </c>
      <c r="H197" s="26" t="str">
        <f t="shared" si="27"/>
        <v>ftp://wcftp.washoecounty.us/outtoworld/Neighborhood_Atlas/EA.pdf</v>
      </c>
      <c r="I197" s="30" t="str">
        <f t="shared" si="28"/>
        <v>https://www2.washoecounty.us/assessor/cama/search_download.php?command=dnld&amp;list=nbcsearch&amp;nbc=EAES</v>
      </c>
      <c r="J197" s="11" t="s">
        <v>1279</v>
      </c>
      <c r="K197" s="23" t="s">
        <v>572</v>
      </c>
      <c r="N197" s="12" t="str">
        <f t="shared" si="29"/>
        <v>EA</v>
      </c>
      <c r="O197" s="12" t="str">
        <f t="shared" si="30"/>
        <v>E</v>
      </c>
      <c r="P197" s="12" t="str">
        <f t="shared" si="31"/>
        <v>S</v>
      </c>
    </row>
    <row r="198" spans="1:16" x14ac:dyDescent="0.3">
      <c r="A198" s="16" t="str">
        <f t="shared" si="26"/>
        <v>Summit Sierra Mall</v>
      </c>
      <c r="B198" s="52" t="str">
        <f>VLOOKUP(N198,Keys!$I$3:$J$21,2)</f>
        <v>South Washoe County</v>
      </c>
      <c r="C198" s="52" t="str">
        <f>VLOOKUP(D198,Keys!$Q$3:$S$31,2)</f>
        <v xml:space="preserve">Reno,  Galena, Pleasant Valley, Steamboat, Virginia Foothills       </v>
      </c>
      <c r="D198" s="57">
        <f>VLOOKUP(N198,Keys!$D$3:$E$118,2)</f>
        <v>89511</v>
      </c>
      <c r="E198" s="12" t="str">
        <f>VLOOKUP(G198,Keys!$A$3:$B$30,2)</f>
        <v>Commercial - General -- Square Foot Values</v>
      </c>
      <c r="F198" s="19" t="str">
        <f t="shared" si="24"/>
        <v>EAF</v>
      </c>
      <c r="G198" s="21" t="str">
        <f t="shared" si="25"/>
        <v>Q</v>
      </c>
      <c r="H198" s="26" t="str">
        <f t="shared" si="27"/>
        <v>ftp://wcftp.washoecounty.us/outtoworld/Neighborhood_Atlas/EA.pdf</v>
      </c>
      <c r="I198" s="30" t="str">
        <f t="shared" si="28"/>
        <v>https://www2.washoecounty.us/assessor/cama/search_download.php?command=dnld&amp;list=nbcsearch&amp;nbc=EAFQ</v>
      </c>
      <c r="J198" s="11" t="s">
        <v>1279</v>
      </c>
      <c r="K198" s="23" t="s">
        <v>575</v>
      </c>
      <c r="N198" s="12" t="str">
        <f t="shared" si="29"/>
        <v>EA</v>
      </c>
      <c r="O198" s="12" t="str">
        <f t="shared" si="30"/>
        <v>E</v>
      </c>
      <c r="P198" s="12" t="str">
        <f t="shared" si="31"/>
        <v>Q</v>
      </c>
    </row>
    <row r="199" spans="1:16" x14ac:dyDescent="0.3">
      <c r="A199" s="16" t="str">
        <f t="shared" si="26"/>
        <v>Estates at Mt. Rose Phase 2</v>
      </c>
      <c r="B199" s="52" t="str">
        <f>VLOOKUP(N199,Keys!$I$3:$J$21,2)</f>
        <v>South Washoe County</v>
      </c>
      <c r="C199" s="52" t="str">
        <f>VLOOKUP(D199,Keys!$Q$3:$S$31,2)</f>
        <v xml:space="preserve">Reno,  Galena, Pleasant Valley, Steamboat, Virginia Foothills       </v>
      </c>
      <c r="D199" s="57">
        <f>VLOOKUP(N199,Keys!$D$3:$E$118,2)</f>
        <v>89511</v>
      </c>
      <c r="E199" s="12" t="str">
        <f>VLOOKUP(G199,Keys!$A$3:$B$30,2)</f>
        <v>SFR 1 Acre Zoning -- Site Values</v>
      </c>
      <c r="F199" s="19" t="str">
        <f t="shared" si="24"/>
        <v>EAG</v>
      </c>
      <c r="G199" s="21" t="str">
        <f t="shared" si="25"/>
        <v>F</v>
      </c>
      <c r="H199" s="26" t="str">
        <f t="shared" si="27"/>
        <v>ftp://wcftp.washoecounty.us/outtoworld/Neighborhood_Atlas/EA.pdf</v>
      </c>
      <c r="I199" s="30" t="str">
        <f t="shared" si="28"/>
        <v>https://www2.washoecounty.us/assessor/cama/search_download.php?command=dnld&amp;list=nbcsearch&amp;nbc=EAGF</v>
      </c>
      <c r="J199" s="11" t="s">
        <v>1279</v>
      </c>
      <c r="K199" s="23" t="s">
        <v>578</v>
      </c>
      <c r="N199" s="12" t="str">
        <f t="shared" si="29"/>
        <v>EA</v>
      </c>
      <c r="O199" s="12" t="str">
        <f t="shared" si="30"/>
        <v>E</v>
      </c>
      <c r="P199" s="12" t="str">
        <f t="shared" si="31"/>
        <v>F</v>
      </c>
    </row>
    <row r="200" spans="1:16" x14ac:dyDescent="0.3">
      <c r="A200" s="16" t="str">
        <f t="shared" si="26"/>
        <v>Reserve at Monte Rosa</v>
      </c>
      <c r="B200" s="52" t="str">
        <f>VLOOKUP(N200,Keys!$I$3:$J$21,2)</f>
        <v>South Washoe County</v>
      </c>
      <c r="C200" s="52" t="str">
        <f>VLOOKUP(D200,Keys!$Q$3:$S$31,2)</f>
        <v xml:space="preserve">Reno,  Galena, Pleasant Valley, Steamboat, Virginia Foothills       </v>
      </c>
      <c r="D200" s="57">
        <f>VLOOKUP(N200,Keys!$D$3:$E$118,2)</f>
        <v>89511</v>
      </c>
      <c r="E200" s="12" t="str">
        <f>VLOOKUP(G200,Keys!$A$3:$B$30,2)</f>
        <v>SFR 1 Acre Zoning -- Site Values</v>
      </c>
      <c r="F200" s="19" t="str">
        <f t="shared" si="24"/>
        <v>EAJ</v>
      </c>
      <c r="G200" s="21" t="str">
        <f t="shared" si="25"/>
        <v>F</v>
      </c>
      <c r="H200" s="26" t="str">
        <f t="shared" si="27"/>
        <v>ftp://wcftp.washoecounty.us/outtoworld/Neighborhood_Atlas/EA.pdf</v>
      </c>
      <c r="I200" s="30" t="str">
        <f t="shared" si="28"/>
        <v>https://www2.washoecounty.us/assessor/cama/search_download.php?command=dnld&amp;list=nbcsearch&amp;nbc=EAJF</v>
      </c>
      <c r="J200" s="11" t="s">
        <v>1279</v>
      </c>
      <c r="K200" s="23" t="s">
        <v>581</v>
      </c>
      <c r="N200" s="12" t="str">
        <f t="shared" si="29"/>
        <v>EA</v>
      </c>
      <c r="O200" s="12" t="str">
        <f t="shared" si="30"/>
        <v>E</v>
      </c>
      <c r="P200" s="12" t="str">
        <f t="shared" si="31"/>
        <v>F</v>
      </c>
    </row>
    <row r="201" spans="1:16" x14ac:dyDescent="0.3">
      <c r="A201" s="16" t="str">
        <f t="shared" si="26"/>
        <v>Granite Point</v>
      </c>
      <c r="B201" s="52" t="str">
        <f>VLOOKUP(N201,Keys!$I$3:$J$21,2)</f>
        <v>South Washoe County</v>
      </c>
      <c r="C201" s="52" t="str">
        <f>VLOOKUP(D201,Keys!$Q$3:$S$31,2)</f>
        <v xml:space="preserve">Reno,  Galena, Pleasant Valley, Steamboat, Virginia Foothills       </v>
      </c>
      <c r="D201" s="57">
        <f>VLOOKUP(N201,Keys!$D$3:$E$118,2)</f>
        <v>89511</v>
      </c>
      <c r="E201" s="12" t="str">
        <f>VLOOKUP(G201,Keys!$A$3:$B$30,2)</f>
        <v>SFR 12,000 - 15,000 Sf Zoning -- Site Values</v>
      </c>
      <c r="F201" s="19" t="str">
        <f t="shared" si="24"/>
        <v>EBA</v>
      </c>
      <c r="G201" s="21" t="str">
        <f t="shared" si="25"/>
        <v>D</v>
      </c>
      <c r="H201" s="26" t="str">
        <f t="shared" si="27"/>
        <v>ftp://wcftp.washoecounty.us/outtoworld/Neighborhood_Atlas/EB.pdf</v>
      </c>
      <c r="I201" s="30" t="str">
        <f t="shared" si="28"/>
        <v>https://www2.washoecounty.us/assessor/cama/search_download.php?command=dnld&amp;list=nbcsearch&amp;nbc=EBAD</v>
      </c>
      <c r="J201" s="11" t="s">
        <v>1279</v>
      </c>
      <c r="K201" s="23" t="s">
        <v>584</v>
      </c>
      <c r="N201" s="12" t="str">
        <f t="shared" si="29"/>
        <v>EB</v>
      </c>
      <c r="O201" s="12" t="str">
        <f t="shared" si="30"/>
        <v>E</v>
      </c>
      <c r="P201" s="12" t="str">
        <f t="shared" si="31"/>
        <v>D</v>
      </c>
    </row>
    <row r="202" spans="1:16" x14ac:dyDescent="0.3">
      <c r="A202" s="16" t="str">
        <f t="shared" si="26"/>
        <v>Desatoya II</v>
      </c>
      <c r="B202" s="52" t="str">
        <f>VLOOKUP(N202,Keys!$I$3:$J$21,2)</f>
        <v>South Washoe County</v>
      </c>
      <c r="C202" s="52" t="str">
        <f>VLOOKUP(D202,Keys!$Q$3:$S$31,2)</f>
        <v xml:space="preserve">Reno,  Galena, Pleasant Valley, Steamboat, Virginia Foothills       </v>
      </c>
      <c r="D202" s="57">
        <f>VLOOKUP(N202,Keys!$D$3:$E$118,2)</f>
        <v>89511</v>
      </c>
      <c r="E202" s="12" t="str">
        <f>VLOOKUP(G202,Keys!$A$3:$B$30,2)</f>
        <v>SFR 12,000 - 15,000 Sf Zoning -- Site Values</v>
      </c>
      <c r="F202" s="19" t="str">
        <f t="shared" si="24"/>
        <v>EBC</v>
      </c>
      <c r="G202" s="21" t="str">
        <f t="shared" si="25"/>
        <v>D</v>
      </c>
      <c r="H202" s="26" t="str">
        <f t="shared" si="27"/>
        <v>ftp://wcftp.washoecounty.us/outtoworld/Neighborhood_Atlas/EB.pdf</v>
      </c>
      <c r="I202" s="30" t="str">
        <f t="shared" si="28"/>
        <v>https://www2.washoecounty.us/assessor/cama/search_download.php?command=dnld&amp;list=nbcsearch&amp;nbc=EBCD</v>
      </c>
      <c r="J202" s="11" t="s">
        <v>1279</v>
      </c>
      <c r="K202" s="23" t="s">
        <v>587</v>
      </c>
      <c r="N202" s="12" t="str">
        <f t="shared" si="29"/>
        <v>EB</v>
      </c>
      <c r="O202" s="12" t="str">
        <f t="shared" si="30"/>
        <v>E</v>
      </c>
      <c r="P202" s="12" t="str">
        <f t="shared" si="31"/>
        <v>D</v>
      </c>
    </row>
    <row r="203" spans="1:16" x14ac:dyDescent="0.3">
      <c r="A203" s="16" t="str">
        <f t="shared" si="26"/>
        <v>Bella Terra</v>
      </c>
      <c r="B203" s="52" t="str">
        <f>VLOOKUP(N203,Keys!$I$3:$J$21,2)</f>
        <v>South Washoe County</v>
      </c>
      <c r="C203" s="52" t="str">
        <f>VLOOKUP(D203,Keys!$Q$3:$S$31,2)</f>
        <v xml:space="preserve">Reno,  Galena, Pleasant Valley, Steamboat, Virginia Foothills       </v>
      </c>
      <c r="D203" s="57">
        <f>VLOOKUP(N203,Keys!$D$3:$E$118,2)</f>
        <v>89511</v>
      </c>
      <c r="E203" s="12" t="str">
        <f>VLOOKUP(G203,Keys!$A$3:$B$30,2)</f>
        <v>SFR 12,000 - 15,000 Sf Zoning -- Site Values</v>
      </c>
      <c r="F203" s="19" t="str">
        <f t="shared" si="24"/>
        <v>EBF</v>
      </c>
      <c r="G203" s="21" t="str">
        <f t="shared" si="25"/>
        <v>D</v>
      </c>
      <c r="H203" s="26" t="str">
        <f t="shared" si="27"/>
        <v>ftp://wcftp.washoecounty.us/outtoworld/Neighborhood_Atlas/EB.pdf</v>
      </c>
      <c r="I203" s="30" t="str">
        <f t="shared" si="28"/>
        <v>https://www2.washoecounty.us/assessor/cama/search_download.php?command=dnld&amp;list=nbcsearch&amp;nbc=EBFD</v>
      </c>
      <c r="J203" s="11" t="s">
        <v>1279</v>
      </c>
      <c r="K203" s="23" t="s">
        <v>590</v>
      </c>
      <c r="N203" s="12" t="str">
        <f t="shared" si="29"/>
        <v>EB</v>
      </c>
      <c r="O203" s="12" t="str">
        <f t="shared" si="30"/>
        <v>E</v>
      </c>
      <c r="P203" s="12" t="str">
        <f t="shared" si="31"/>
        <v>D</v>
      </c>
    </row>
    <row r="204" spans="1:16" x14ac:dyDescent="0.3">
      <c r="A204" s="16" t="str">
        <f t="shared" si="26"/>
        <v>Chantalaine</v>
      </c>
      <c r="B204" s="52" t="str">
        <f>VLOOKUP(N204,Keys!$I$3:$J$21,2)</f>
        <v>South Washoe County</v>
      </c>
      <c r="C204" s="52" t="str">
        <f>VLOOKUP(D204,Keys!$Q$3:$S$31,2)</f>
        <v xml:space="preserve">Reno,  Galena, Pleasant Valley, Steamboat, Virginia Foothills       </v>
      </c>
      <c r="D204" s="57">
        <f>VLOOKUP(N204,Keys!$D$3:$E$118,2)</f>
        <v>89511</v>
      </c>
      <c r="E204" s="12" t="str">
        <f>VLOOKUP(G204,Keys!$A$3:$B$30,2)</f>
        <v>SFR 12,000 - 15,000 Sf Zoning -- Site Values</v>
      </c>
      <c r="F204" s="19" t="str">
        <f t="shared" si="24"/>
        <v>EBH</v>
      </c>
      <c r="G204" s="21" t="str">
        <f t="shared" si="25"/>
        <v>D</v>
      </c>
      <c r="H204" s="26" t="str">
        <f t="shared" si="27"/>
        <v>ftp://wcftp.washoecounty.us/outtoworld/Neighborhood_Atlas/EB.pdf</v>
      </c>
      <c r="I204" s="30" t="str">
        <f t="shared" si="28"/>
        <v>https://www2.washoecounty.us/assessor/cama/search_download.php?command=dnld&amp;list=nbcsearch&amp;nbc=EBHD</v>
      </c>
      <c r="J204" s="11" t="s">
        <v>1279</v>
      </c>
      <c r="K204" s="23" t="s">
        <v>593</v>
      </c>
      <c r="N204" s="12" t="str">
        <f t="shared" si="29"/>
        <v>EB</v>
      </c>
      <c r="O204" s="12" t="str">
        <f t="shared" si="30"/>
        <v>E</v>
      </c>
      <c r="P204" s="12" t="str">
        <f t="shared" si="31"/>
        <v>D</v>
      </c>
    </row>
    <row r="205" spans="1:16" x14ac:dyDescent="0.3">
      <c r="A205" s="16" t="str">
        <f t="shared" si="26"/>
        <v>Catch all designation</v>
      </c>
      <c r="B205" s="52" t="str">
        <f>VLOOKUP(N205,Keys!$I$3:$J$21,2)</f>
        <v>South Washoe County</v>
      </c>
      <c r="C205" s="52" t="str">
        <f>VLOOKUP(D205,Keys!$Q$3:$S$31,2)</f>
        <v xml:space="preserve">Reno,  Galena, Pleasant Valley, Steamboat, Virginia Foothills       </v>
      </c>
      <c r="D205" s="57">
        <f>VLOOKUP(N205,Keys!$D$3:$E$118,2)</f>
        <v>89511</v>
      </c>
      <c r="E205" s="12" t="str">
        <f>VLOOKUP(G205,Keys!$A$3:$B$30,2)</f>
        <v>Centrally Assessed</v>
      </c>
      <c r="F205" s="19" t="str">
        <f t="shared" si="24"/>
        <v>EBZ</v>
      </c>
      <c r="G205" s="21" t="str">
        <f t="shared" si="25"/>
        <v>Z</v>
      </c>
      <c r="H205" s="26" t="str">
        <f t="shared" si="27"/>
        <v>ftp://wcftp.washoecounty.us/outtoworld/Neighborhood_Atlas/EB.pdf</v>
      </c>
      <c r="I205" s="30" t="str">
        <f t="shared" si="28"/>
        <v>https://www2.washoecounty.us/assessor/cama/search_download.php?command=dnld&amp;list=nbcsearch&amp;nbc=EBZZ</v>
      </c>
      <c r="J205" s="11" t="s">
        <v>1279</v>
      </c>
      <c r="K205" s="23" t="s">
        <v>596</v>
      </c>
      <c r="N205" s="12" t="str">
        <f t="shared" si="29"/>
        <v>EB</v>
      </c>
      <c r="O205" s="12" t="str">
        <f t="shared" si="30"/>
        <v>E</v>
      </c>
      <c r="P205" s="12" t="str">
        <f t="shared" si="31"/>
        <v>Z</v>
      </c>
    </row>
    <row r="206" spans="1:16" x14ac:dyDescent="0.3">
      <c r="A206" s="16" t="str">
        <f t="shared" si="26"/>
        <v>Thomas Creek Estates</v>
      </c>
      <c r="B206" s="52" t="str">
        <f>VLOOKUP(N206,Keys!$I$3:$J$21,2)</f>
        <v>South Washoe County</v>
      </c>
      <c r="C206" s="52" t="str">
        <f>VLOOKUP(D206,Keys!$Q$3:$S$31,2)</f>
        <v xml:space="preserve">Reno,  Galena, Pleasant Valley, Steamboat, Virginia Foothills       </v>
      </c>
      <c r="D206" s="57">
        <f>VLOOKUP(N206,Keys!$D$3:$E$118,2)</f>
        <v>89511</v>
      </c>
      <c r="E206" s="12" t="str">
        <f>VLOOKUP(G206,Keys!$A$3:$B$30,2)</f>
        <v>SFR 1/2 Acre Zoniing -- Site Values</v>
      </c>
      <c r="F206" s="19" t="str">
        <f t="shared" si="24"/>
        <v>ECC</v>
      </c>
      <c r="G206" s="21" t="str">
        <f t="shared" si="25"/>
        <v>E</v>
      </c>
      <c r="H206" s="26" t="str">
        <f t="shared" si="27"/>
        <v>ftp://wcftp.washoecounty.us/outtoworld/Neighborhood_Atlas/EC.pdf</v>
      </c>
      <c r="I206" s="30" t="str">
        <f t="shared" si="28"/>
        <v>https://www2.washoecounty.us/assessor/cama/search_download.php?command=dnld&amp;list=nbcsearch&amp;nbc=ECCE</v>
      </c>
      <c r="J206" s="11" t="s">
        <v>1279</v>
      </c>
      <c r="K206" s="23" t="s">
        <v>599</v>
      </c>
      <c r="N206" s="12" t="str">
        <f t="shared" si="29"/>
        <v>EC</v>
      </c>
      <c r="O206" s="12" t="str">
        <f t="shared" si="30"/>
        <v>E</v>
      </c>
      <c r="P206" s="12" t="str">
        <f t="shared" si="31"/>
        <v>E</v>
      </c>
    </row>
    <row r="207" spans="1:16" x14ac:dyDescent="0.3">
      <c r="A207" s="16" t="str">
        <f t="shared" si="26"/>
        <v>Fieldcreek Ranch Gated Community</v>
      </c>
      <c r="B207" s="52" t="str">
        <f>VLOOKUP(N207,Keys!$I$3:$J$21,2)</f>
        <v>South Washoe County</v>
      </c>
      <c r="C207" s="52" t="str">
        <f>VLOOKUP(D207,Keys!$Q$3:$S$31,2)</f>
        <v xml:space="preserve">Reno,  Galena, Pleasant Valley, Steamboat, Virginia Foothills       </v>
      </c>
      <c r="D207" s="57">
        <f>VLOOKUP(N207,Keys!$D$3:$E$118,2)</f>
        <v>89511</v>
      </c>
      <c r="E207" s="12" t="str">
        <f>VLOOKUP(G207,Keys!$A$3:$B$30,2)</f>
        <v>SFR 1 Acre Zoning -- Site Values</v>
      </c>
      <c r="F207" s="19" t="str">
        <f t="shared" si="24"/>
        <v>ECD</v>
      </c>
      <c r="G207" s="21" t="str">
        <f t="shared" si="25"/>
        <v>F</v>
      </c>
      <c r="H207" s="26" t="str">
        <f t="shared" si="27"/>
        <v>ftp://wcftp.washoecounty.us/outtoworld/Neighborhood_Atlas/EC.pdf</v>
      </c>
      <c r="I207" s="30" t="str">
        <f t="shared" si="28"/>
        <v>https://www2.washoecounty.us/assessor/cama/search_download.php?command=dnld&amp;list=nbcsearch&amp;nbc=ECDF</v>
      </c>
      <c r="J207" s="11" t="s">
        <v>1279</v>
      </c>
      <c r="K207" s="23" t="s">
        <v>602</v>
      </c>
      <c r="N207" s="12" t="str">
        <f t="shared" si="29"/>
        <v>EC</v>
      </c>
      <c r="O207" s="12" t="str">
        <f t="shared" si="30"/>
        <v>E</v>
      </c>
      <c r="P207" s="12" t="str">
        <f t="shared" si="31"/>
        <v>F</v>
      </c>
    </row>
    <row r="208" spans="1:16" x14ac:dyDescent="0.3">
      <c r="A208" s="16" t="str">
        <f t="shared" si="26"/>
        <v>Wedge Meadows</v>
      </c>
      <c r="B208" s="52" t="str">
        <f>VLOOKUP(N208,Keys!$I$3:$J$21,2)</f>
        <v>South Washoe County</v>
      </c>
      <c r="C208" s="52" t="str">
        <f>VLOOKUP(D208,Keys!$Q$3:$S$31,2)</f>
        <v xml:space="preserve">Reno,  Galena, Pleasant Valley, Steamboat, Virginia Foothills       </v>
      </c>
      <c r="D208" s="57">
        <f>VLOOKUP(N208,Keys!$D$3:$E$118,2)</f>
        <v>89511</v>
      </c>
      <c r="E208" s="12" t="str">
        <f>VLOOKUP(G208,Keys!$A$3:$B$30,2)</f>
        <v>SFR 12,000 - 15,000 Sf Zoning -- Site Values</v>
      </c>
      <c r="F208" s="19" t="str">
        <f t="shared" si="24"/>
        <v>ECF</v>
      </c>
      <c r="G208" s="21" t="str">
        <f t="shared" si="25"/>
        <v>D</v>
      </c>
      <c r="H208" s="26" t="str">
        <f t="shared" si="27"/>
        <v>ftp://wcftp.washoecounty.us/outtoworld/Neighborhood_Atlas/EC.pdf</v>
      </c>
      <c r="I208" s="30" t="str">
        <f t="shared" si="28"/>
        <v>https://www2.washoecounty.us/assessor/cama/search_download.php?command=dnld&amp;list=nbcsearch&amp;nbc=ECFD</v>
      </c>
      <c r="J208" s="11" t="s">
        <v>1279</v>
      </c>
      <c r="K208" s="23" t="s">
        <v>605</v>
      </c>
      <c r="N208" s="12" t="str">
        <f t="shared" si="29"/>
        <v>EC</v>
      </c>
      <c r="O208" s="12" t="str">
        <f t="shared" si="30"/>
        <v>E</v>
      </c>
      <c r="P208" s="12" t="str">
        <f t="shared" si="31"/>
        <v>D</v>
      </c>
    </row>
    <row r="209" spans="1:16" x14ac:dyDescent="0.3">
      <c r="A209" s="16" t="str">
        <f t="shared" si="26"/>
        <v>Commercial</v>
      </c>
      <c r="B209" s="52" t="str">
        <f>VLOOKUP(N209,Keys!$I$3:$J$21,2)</f>
        <v>South Washoe County</v>
      </c>
      <c r="C209" s="52" t="str">
        <f>VLOOKUP(D209,Keys!$Q$3:$S$31,2)</f>
        <v xml:space="preserve">Reno,  Galena, Pleasant Valley, Steamboat, Virginia Foothills       </v>
      </c>
      <c r="D209" s="57">
        <f>VLOOKUP(N209,Keys!$D$3:$E$118,2)</f>
        <v>89511</v>
      </c>
      <c r="E209" s="12" t="str">
        <f>VLOOKUP(G209,Keys!$A$3:$B$30,2)</f>
        <v>Commercial - General -- Square Foot Values</v>
      </c>
      <c r="F209" s="19" t="str">
        <f t="shared" si="24"/>
        <v>ECF</v>
      </c>
      <c r="G209" s="21" t="str">
        <f t="shared" si="25"/>
        <v>Q</v>
      </c>
      <c r="H209" s="26" t="str">
        <f t="shared" si="27"/>
        <v>ftp://wcftp.washoecounty.us/outtoworld/Neighborhood_Atlas/EC.pdf</v>
      </c>
      <c r="I209" s="30" t="str">
        <f t="shared" si="28"/>
        <v>https://www2.washoecounty.us/assessor/cama/search_download.php?command=dnld&amp;list=nbcsearch&amp;nbc=ECFQ</v>
      </c>
      <c r="J209" s="11" t="s">
        <v>1279</v>
      </c>
      <c r="K209" s="23" t="s">
        <v>608</v>
      </c>
      <c r="N209" s="12" t="str">
        <f t="shared" si="29"/>
        <v>EC</v>
      </c>
      <c r="O209" s="12" t="str">
        <f t="shared" si="30"/>
        <v>E</v>
      </c>
      <c r="P209" s="12" t="str">
        <f t="shared" si="31"/>
        <v>Q</v>
      </c>
    </row>
    <row r="210" spans="1:16" x14ac:dyDescent="0.3">
      <c r="A210" s="16" t="str">
        <f t="shared" si="26"/>
        <v>Manogue High School</v>
      </c>
      <c r="B210" s="52" t="str">
        <f>VLOOKUP(N210,Keys!$I$3:$J$21,2)</f>
        <v>South Washoe County</v>
      </c>
      <c r="C210" s="52" t="str">
        <f>VLOOKUP(D210,Keys!$Q$3:$S$31,2)</f>
        <v xml:space="preserve">Reno,  Galena, Pleasant Valley, Steamboat, Virginia Foothills       </v>
      </c>
      <c r="D210" s="57">
        <f>VLOOKUP(N210,Keys!$D$3:$E$118,2)</f>
        <v>89511</v>
      </c>
      <c r="E210" s="12" t="str">
        <f>VLOOKUP(G210,Keys!$A$3:$B$30,2)</f>
        <v>Centrally Assessed</v>
      </c>
      <c r="F210" s="19" t="str">
        <f t="shared" si="24"/>
        <v>ECF</v>
      </c>
      <c r="G210" s="21" t="str">
        <f t="shared" si="25"/>
        <v>Z</v>
      </c>
      <c r="H210" s="26" t="str">
        <f t="shared" si="27"/>
        <v>ftp://wcftp.washoecounty.us/outtoworld/Neighborhood_Atlas/EC.pdf</v>
      </c>
      <c r="I210" s="30" t="str">
        <f t="shared" si="28"/>
        <v>https://www2.washoecounty.us/assessor/cama/search_download.php?command=dnld&amp;list=nbcsearch&amp;nbc=ECFZ</v>
      </c>
      <c r="J210" s="11" t="s">
        <v>1279</v>
      </c>
      <c r="K210" s="23" t="s">
        <v>611</v>
      </c>
      <c r="N210" s="12" t="str">
        <f t="shared" si="29"/>
        <v>EC</v>
      </c>
      <c r="O210" s="12" t="str">
        <f t="shared" si="30"/>
        <v>E</v>
      </c>
      <c r="P210" s="12" t="str">
        <f t="shared" si="31"/>
        <v>Z</v>
      </c>
    </row>
    <row r="211" spans="1:16" x14ac:dyDescent="0.3">
      <c r="A211" s="16" t="str">
        <f t="shared" si="26"/>
        <v>Jeppson Lane</v>
      </c>
      <c r="B211" s="52" t="str">
        <f>VLOOKUP(N211,Keys!$I$3:$J$21,2)</f>
        <v>South Washoe County</v>
      </c>
      <c r="C211" s="52" t="str">
        <f>VLOOKUP(D211,Keys!$Q$3:$S$31,2)</f>
        <v xml:space="preserve">Reno,  Galena, Pleasant Valley, Steamboat, Virginia Foothills       </v>
      </c>
      <c r="D211" s="57">
        <f>VLOOKUP(N211,Keys!$D$3:$E$118,2)</f>
        <v>89511</v>
      </c>
      <c r="E211" s="12" t="str">
        <f>VLOOKUP(G211,Keys!$A$3:$B$30,2)</f>
        <v>SFR 1/2 Acre Zoniing -- Site Values</v>
      </c>
      <c r="F211" s="19" t="str">
        <f t="shared" si="24"/>
        <v>ECH</v>
      </c>
      <c r="G211" s="21" t="str">
        <f t="shared" si="25"/>
        <v>E</v>
      </c>
      <c r="H211" s="26" t="str">
        <f t="shared" si="27"/>
        <v>ftp://wcftp.washoecounty.us/outtoworld/Neighborhood_Atlas/EC.pdf</v>
      </c>
      <c r="I211" s="30" t="str">
        <f t="shared" si="28"/>
        <v>https://www2.washoecounty.us/assessor/cama/search_download.php?command=dnld&amp;list=nbcsearch&amp;nbc=ECHE</v>
      </c>
      <c r="J211" s="11" t="s">
        <v>1279</v>
      </c>
      <c r="K211" s="23" t="s">
        <v>614</v>
      </c>
      <c r="N211" s="12" t="str">
        <f t="shared" si="29"/>
        <v>EC</v>
      </c>
      <c r="O211" s="12" t="str">
        <f t="shared" si="30"/>
        <v>E</v>
      </c>
      <c r="P211" s="12" t="str">
        <f t="shared" si="31"/>
        <v>E</v>
      </c>
    </row>
    <row r="212" spans="1:16" x14ac:dyDescent="0.3">
      <c r="A212" s="16" t="str">
        <f t="shared" si="26"/>
        <v>Ridgeview/West Ridge</v>
      </c>
      <c r="B212" s="52" t="str">
        <f>VLOOKUP(N212,Keys!$I$3:$J$21,2)</f>
        <v>South Washoe County</v>
      </c>
      <c r="C212" s="52" t="str">
        <f>VLOOKUP(D212,Keys!$Q$3:$S$31,2)</f>
        <v xml:space="preserve">Reno,  Galena, Pleasant Valley, Steamboat, Virginia Foothills       </v>
      </c>
      <c r="D212" s="57">
        <f>VLOOKUP(N212,Keys!$D$3:$E$118,2)</f>
        <v>89511</v>
      </c>
      <c r="E212" s="12" t="str">
        <f>VLOOKUP(G212,Keys!$A$3:$B$30,2)</f>
        <v>SFR 1 Acre Zoning -- Site Values</v>
      </c>
      <c r="F212" s="19" t="str">
        <f t="shared" si="24"/>
        <v>ECK</v>
      </c>
      <c r="G212" s="21" t="str">
        <f t="shared" si="25"/>
        <v>F</v>
      </c>
      <c r="H212" s="26" t="str">
        <f t="shared" si="27"/>
        <v>ftp://wcftp.washoecounty.us/outtoworld/Neighborhood_Atlas/EC.pdf</v>
      </c>
      <c r="I212" s="30" t="str">
        <f t="shared" si="28"/>
        <v>https://www2.washoecounty.us/assessor/cama/search_download.php?command=dnld&amp;list=nbcsearch&amp;nbc=ECKF</v>
      </c>
      <c r="J212" s="11" t="s">
        <v>1279</v>
      </c>
      <c r="K212" s="23" t="s">
        <v>617</v>
      </c>
      <c r="N212" s="12" t="str">
        <f t="shared" si="29"/>
        <v>EC</v>
      </c>
      <c r="O212" s="12" t="str">
        <f t="shared" si="30"/>
        <v>E</v>
      </c>
      <c r="P212" s="12" t="str">
        <f t="shared" si="31"/>
        <v>F</v>
      </c>
    </row>
    <row r="213" spans="1:16" x14ac:dyDescent="0.3">
      <c r="A213" s="16" t="str">
        <f t="shared" si="26"/>
        <v>Sierra Manor</v>
      </c>
      <c r="B213" s="52" t="str">
        <f>VLOOKUP(N213,Keys!$I$3:$J$21,2)</f>
        <v>South Washoe County</v>
      </c>
      <c r="C213" s="52" t="str">
        <f>VLOOKUP(D213,Keys!$Q$3:$S$31,2)</f>
        <v xml:space="preserve">Reno,  Galena, Pleasant Valley, Steamboat, Virginia Foothills       </v>
      </c>
      <c r="D213" s="57">
        <f>VLOOKUP(N213,Keys!$D$3:$E$118,2)</f>
        <v>89511</v>
      </c>
      <c r="E213" s="12" t="str">
        <f>VLOOKUP(G213,Keys!$A$3:$B$30,2)</f>
        <v>SFR 2.5 Acre Zoning -- Site Values</v>
      </c>
      <c r="F213" s="19" t="str">
        <f t="shared" si="24"/>
        <v>ECN</v>
      </c>
      <c r="G213" s="21" t="str">
        <f t="shared" si="25"/>
        <v>G</v>
      </c>
      <c r="H213" s="26" t="str">
        <f t="shared" si="27"/>
        <v>ftp://wcftp.washoecounty.us/outtoworld/Neighborhood_Atlas/EC.pdf</v>
      </c>
      <c r="I213" s="30" t="str">
        <f t="shared" si="28"/>
        <v>https://www2.washoecounty.us/assessor/cama/search_download.php?command=dnld&amp;list=nbcsearch&amp;nbc=ECNG</v>
      </c>
      <c r="J213" s="11" t="s">
        <v>1279</v>
      </c>
      <c r="K213" s="23" t="s">
        <v>620</v>
      </c>
      <c r="N213" s="12" t="str">
        <f t="shared" si="29"/>
        <v>EC</v>
      </c>
      <c r="O213" s="12" t="str">
        <f t="shared" si="30"/>
        <v>E</v>
      </c>
      <c r="P213" s="12" t="str">
        <f t="shared" si="31"/>
        <v>G</v>
      </c>
    </row>
    <row r="214" spans="1:16" x14ac:dyDescent="0.3">
      <c r="A214" s="16" t="str">
        <f t="shared" si="26"/>
        <v>Ag Land</v>
      </c>
      <c r="B214" s="52" t="str">
        <f>VLOOKUP(N214,Keys!$I$3:$J$21,2)</f>
        <v>South Washoe County</v>
      </c>
      <c r="C214" s="52" t="str">
        <f>VLOOKUP(D214,Keys!$Q$3:$S$31,2)</f>
        <v xml:space="preserve">Reno,  Galena, Pleasant Valley, Steamboat, Virginia Foothills       </v>
      </c>
      <c r="D214" s="57">
        <f>VLOOKUP(N214,Keys!$D$3:$E$118,2)</f>
        <v>89511</v>
      </c>
      <c r="E214" s="12" t="str">
        <f>VLOOKUP(G214,Keys!$A$3:$B$30,2)</f>
        <v>Possessory Interest Parcels</v>
      </c>
      <c r="F214" s="19" t="str">
        <f t="shared" si="24"/>
        <v>ECW</v>
      </c>
      <c r="G214" s="21" t="str">
        <f t="shared" si="25"/>
        <v>W</v>
      </c>
      <c r="H214" s="26" t="str">
        <f t="shared" si="27"/>
        <v>ftp://wcftp.washoecounty.us/outtoworld/Neighborhood_Atlas/EC.pdf</v>
      </c>
      <c r="I214" s="30" t="str">
        <f t="shared" si="28"/>
        <v>https://www2.washoecounty.us/assessor/cama/search_download.php?command=dnld&amp;list=nbcsearch&amp;nbc=ECWW</v>
      </c>
      <c r="J214" s="11" t="s">
        <v>1279</v>
      </c>
      <c r="K214" s="23" t="s">
        <v>623</v>
      </c>
      <c r="N214" s="12" t="str">
        <f t="shared" si="29"/>
        <v>EC</v>
      </c>
      <c r="O214" s="12" t="str">
        <f t="shared" si="30"/>
        <v>E</v>
      </c>
      <c r="P214" s="12" t="str">
        <f t="shared" si="31"/>
        <v>W</v>
      </c>
    </row>
    <row r="215" spans="1:16" x14ac:dyDescent="0.3">
      <c r="A215" s="16" t="str">
        <f t="shared" si="26"/>
        <v>Damonte Ranch:Bailey Dutton</v>
      </c>
      <c r="B215" s="52" t="str">
        <f>VLOOKUP(N215,Keys!$I$3:$J$21,2)</f>
        <v>South Washoe County</v>
      </c>
      <c r="C215" s="52" t="str">
        <f>VLOOKUP(D215,Keys!$Q$3:$S$31,2)</f>
        <v xml:space="preserve">Reno, VC Highlands           </v>
      </c>
      <c r="D215" s="57">
        <f>VLOOKUP(N215,Keys!$D$3:$E$118,2)</f>
        <v>89521</v>
      </c>
      <c r="E215" s="12" t="str">
        <f>VLOOKUP(G215,Keys!$A$3:$B$30,2)</f>
        <v>SFR 6,000 - 9,000 Sf Zoning -- Site Values</v>
      </c>
      <c r="F215" s="19" t="str">
        <f t="shared" si="24"/>
        <v>EDA</v>
      </c>
      <c r="G215" s="21" t="str">
        <f t="shared" si="25"/>
        <v>C</v>
      </c>
      <c r="H215" s="26" t="str">
        <f t="shared" si="27"/>
        <v>ftp://wcftp.washoecounty.us/outtoworld/Neighborhood_Atlas/ED.pdf</v>
      </c>
      <c r="I215" s="30" t="str">
        <f t="shared" si="28"/>
        <v>https://www2.washoecounty.us/assessor/cama/search_download.php?command=dnld&amp;list=nbcsearch&amp;nbc=EDAC</v>
      </c>
      <c r="J215" s="11" t="s">
        <v>1279</v>
      </c>
      <c r="K215" s="23" t="s">
        <v>626</v>
      </c>
      <c r="N215" s="12" t="str">
        <f t="shared" si="29"/>
        <v>ED</v>
      </c>
      <c r="O215" s="12" t="str">
        <f t="shared" si="30"/>
        <v>E</v>
      </c>
      <c r="P215" s="12" t="str">
        <f t="shared" si="31"/>
        <v>C</v>
      </c>
    </row>
    <row r="216" spans="1:16" x14ac:dyDescent="0.3">
      <c r="A216" s="16" t="str">
        <f t="shared" si="26"/>
        <v>Sage Hill</v>
      </c>
      <c r="B216" s="52" t="str">
        <f>VLOOKUP(N216,Keys!$I$3:$J$21,2)</f>
        <v>South Washoe County</v>
      </c>
      <c r="C216" s="52" t="str">
        <f>VLOOKUP(D216,Keys!$Q$3:$S$31,2)</f>
        <v xml:space="preserve">Reno, VC Highlands           </v>
      </c>
      <c r="D216" s="57">
        <f>VLOOKUP(N216,Keys!$D$3:$E$118,2)</f>
        <v>89521</v>
      </c>
      <c r="E216" s="12" t="str">
        <f>VLOOKUP(G216,Keys!$A$3:$B$30,2)</f>
        <v>SFR 1 Acre Zoning -- Site Values</v>
      </c>
      <c r="F216" s="19" t="str">
        <f t="shared" si="24"/>
        <v>EDB</v>
      </c>
      <c r="G216" s="21" t="str">
        <f t="shared" si="25"/>
        <v>F</v>
      </c>
      <c r="H216" s="26" t="str">
        <f t="shared" si="27"/>
        <v>ftp://wcftp.washoecounty.us/outtoworld/Neighborhood_Atlas/ED.pdf</v>
      </c>
      <c r="I216" s="30" t="str">
        <f t="shared" si="28"/>
        <v>https://www2.washoecounty.us/assessor/cama/search_download.php?command=dnld&amp;list=nbcsearch&amp;nbc=EDBF</v>
      </c>
      <c r="J216" s="11" t="s">
        <v>1279</v>
      </c>
      <c r="K216" s="23" t="s">
        <v>629</v>
      </c>
      <c r="N216" s="12" t="str">
        <f t="shared" si="29"/>
        <v>ED</v>
      </c>
      <c r="O216" s="12" t="str">
        <f t="shared" si="30"/>
        <v>E</v>
      </c>
      <c r="P216" s="12" t="str">
        <f t="shared" si="31"/>
        <v>F</v>
      </c>
    </row>
    <row r="217" spans="1:16" x14ac:dyDescent="0.3">
      <c r="A217" s="16" t="str">
        <f t="shared" si="26"/>
        <v>Curti Ranch/McCauley Ranch</v>
      </c>
      <c r="B217" s="52" t="str">
        <f>VLOOKUP(N217,Keys!$I$3:$J$21,2)</f>
        <v>South Washoe County</v>
      </c>
      <c r="C217" s="52" t="str">
        <f>VLOOKUP(D217,Keys!$Q$3:$S$31,2)</f>
        <v xml:space="preserve">Reno, VC Highlands           </v>
      </c>
      <c r="D217" s="57">
        <f>VLOOKUP(N217,Keys!$D$3:$E$118,2)</f>
        <v>89521</v>
      </c>
      <c r="E217" s="12" t="str">
        <f>VLOOKUP(G217,Keys!$A$3:$B$30,2)</f>
        <v>SFR 6,000 - 9,000 Sf Zoning -- Site Values</v>
      </c>
      <c r="F217" s="19" t="str">
        <f t="shared" si="24"/>
        <v>EDD</v>
      </c>
      <c r="G217" s="21" t="str">
        <f t="shared" si="25"/>
        <v>C</v>
      </c>
      <c r="H217" s="26" t="str">
        <f t="shared" si="27"/>
        <v>ftp://wcftp.washoecounty.us/outtoworld/Neighborhood_Atlas/ED.pdf</v>
      </c>
      <c r="I217" s="30" t="str">
        <f t="shared" si="28"/>
        <v>https://www2.washoecounty.us/assessor/cama/search_download.php?command=dnld&amp;list=nbcsearch&amp;nbc=EDDC</v>
      </c>
      <c r="J217" s="11" t="s">
        <v>1279</v>
      </c>
      <c r="K217" s="23" t="s">
        <v>632</v>
      </c>
      <c r="N217" s="12" t="str">
        <f t="shared" si="29"/>
        <v>ED</v>
      </c>
      <c r="O217" s="12" t="str">
        <f t="shared" si="30"/>
        <v>E</v>
      </c>
      <c r="P217" s="12" t="str">
        <f t="shared" si="31"/>
        <v>C</v>
      </c>
    </row>
    <row r="218" spans="1:16" x14ac:dyDescent="0.3">
      <c r="A218" s="16" t="str">
        <f t="shared" si="26"/>
        <v>Damonte Ranch - Phase V</v>
      </c>
      <c r="B218" s="52" t="str">
        <f>VLOOKUP(N218,Keys!$I$3:$J$21,2)</f>
        <v>South Washoe County</v>
      </c>
      <c r="C218" s="52" t="str">
        <f>VLOOKUP(D218,Keys!$Q$3:$S$31,2)</f>
        <v xml:space="preserve">Reno, VC Highlands           </v>
      </c>
      <c r="D218" s="57">
        <f>VLOOKUP(N218,Keys!$D$3:$E$118,2)</f>
        <v>89521</v>
      </c>
      <c r="E218" s="12" t="str">
        <f>VLOOKUP(G218,Keys!$A$3:$B$30,2)</f>
        <v>SFR 6,000 - 9,000 Sf Zoning -- Site Values</v>
      </c>
      <c r="F218" s="19" t="str">
        <f t="shared" si="24"/>
        <v>EDF</v>
      </c>
      <c r="G218" s="21" t="str">
        <f t="shared" si="25"/>
        <v>C</v>
      </c>
      <c r="H218" s="26" t="str">
        <f t="shared" si="27"/>
        <v>ftp://wcftp.washoecounty.us/outtoworld/Neighborhood_Atlas/ED.pdf</v>
      </c>
      <c r="I218" s="30" t="str">
        <f t="shared" si="28"/>
        <v>https://www2.washoecounty.us/assessor/cama/search_download.php?command=dnld&amp;list=nbcsearch&amp;nbc=EDFC</v>
      </c>
      <c r="J218" s="11" t="s">
        <v>1279</v>
      </c>
      <c r="K218" s="23" t="s">
        <v>635</v>
      </c>
      <c r="N218" s="12" t="str">
        <f t="shared" si="29"/>
        <v>ED</v>
      </c>
      <c r="O218" s="12" t="str">
        <f t="shared" si="30"/>
        <v>E</v>
      </c>
      <c r="P218" s="12" t="str">
        <f t="shared" si="31"/>
        <v>C</v>
      </c>
    </row>
    <row r="219" spans="1:16" x14ac:dyDescent="0.3">
      <c r="A219" s="16" t="str">
        <f t="shared" si="26"/>
        <v>Damonte Ranch - Fort Morgan Way</v>
      </c>
      <c r="B219" s="52" t="str">
        <f>VLOOKUP(N219,Keys!$I$3:$J$21,2)</f>
        <v>South Washoe County</v>
      </c>
      <c r="C219" s="52" t="str">
        <f>VLOOKUP(D219,Keys!$Q$3:$S$31,2)</f>
        <v xml:space="preserve">Reno, VC Highlands           </v>
      </c>
      <c r="D219" s="57">
        <f>VLOOKUP(N219,Keys!$D$3:$E$118,2)</f>
        <v>89521</v>
      </c>
      <c r="E219" s="12" t="str">
        <f>VLOOKUP(G219,Keys!$A$3:$B$30,2)</f>
        <v>SFR 6,000 - 9,000 Sf Zoning -- Site Values</v>
      </c>
      <c r="F219" s="19" t="str">
        <f t="shared" si="24"/>
        <v>EDH</v>
      </c>
      <c r="G219" s="21" t="str">
        <f t="shared" si="25"/>
        <v>C</v>
      </c>
      <c r="H219" s="26" t="str">
        <f t="shared" si="27"/>
        <v>ftp://wcftp.washoecounty.us/outtoworld/Neighborhood_Atlas/ED.pdf</v>
      </c>
      <c r="I219" s="30" t="str">
        <f t="shared" si="28"/>
        <v>https://www2.washoecounty.us/assessor/cama/search_download.php?command=dnld&amp;list=nbcsearch&amp;nbc=EDHC</v>
      </c>
      <c r="J219" s="11" t="s">
        <v>1279</v>
      </c>
      <c r="K219" s="23" t="s">
        <v>638</v>
      </c>
      <c r="N219" s="12" t="str">
        <f t="shared" si="29"/>
        <v>ED</v>
      </c>
      <c r="O219" s="12" t="str">
        <f t="shared" si="30"/>
        <v>E</v>
      </c>
      <c r="P219" s="12" t="str">
        <f t="shared" si="31"/>
        <v>C</v>
      </c>
    </row>
    <row r="220" spans="1:16" x14ac:dyDescent="0.3">
      <c r="A220" s="16" t="str">
        <f t="shared" si="26"/>
        <v>Esplande</v>
      </c>
      <c r="B220" s="52" t="str">
        <f>VLOOKUP(N220,Keys!$I$3:$J$21,2)</f>
        <v>South Washoe County</v>
      </c>
      <c r="C220" s="52" t="str">
        <f>VLOOKUP(D220,Keys!$Q$3:$S$31,2)</f>
        <v xml:space="preserve">Reno, VC Highlands           </v>
      </c>
      <c r="D220" s="57">
        <f>VLOOKUP(N220,Keys!$D$3:$E$118,2)</f>
        <v>89521</v>
      </c>
      <c r="E220" s="12" t="str">
        <f>VLOOKUP(G220,Keys!$A$3:$B$30,2)</f>
        <v>Condos / Townhouse - Site Values</v>
      </c>
      <c r="F220" s="19" t="str">
        <f t="shared" si="24"/>
        <v>EDI</v>
      </c>
      <c r="G220" s="21" t="str">
        <f t="shared" si="25"/>
        <v>A</v>
      </c>
      <c r="H220" s="26" t="str">
        <f t="shared" si="27"/>
        <v>ftp://wcftp.washoecounty.us/outtoworld/Neighborhood_Atlas/ED.pdf</v>
      </c>
      <c r="I220" s="30" t="str">
        <f t="shared" si="28"/>
        <v>https://www2.washoecounty.us/assessor/cama/search_download.php?command=dnld&amp;list=nbcsearch&amp;nbc=EDIA</v>
      </c>
      <c r="J220" s="11" t="s">
        <v>1279</v>
      </c>
      <c r="K220" s="23" t="s">
        <v>641</v>
      </c>
      <c r="N220" s="12" t="str">
        <f t="shared" si="29"/>
        <v>ED</v>
      </c>
      <c r="O220" s="12" t="str">
        <f t="shared" si="30"/>
        <v>E</v>
      </c>
      <c r="P220" s="12" t="str">
        <f t="shared" si="31"/>
        <v>A</v>
      </c>
    </row>
    <row r="221" spans="1:16" x14ac:dyDescent="0.3">
      <c r="A221" s="16" t="str">
        <f t="shared" si="26"/>
        <v>Cyan-Sierra Rose</v>
      </c>
      <c r="B221" s="52" t="str">
        <f>VLOOKUP(N221,Keys!$I$3:$J$21,2)</f>
        <v>South Washoe County</v>
      </c>
      <c r="C221" s="52" t="str">
        <f>VLOOKUP(D221,Keys!$Q$3:$S$31,2)</f>
        <v xml:space="preserve">Reno, VC Highlands           </v>
      </c>
      <c r="D221" s="57">
        <f>VLOOKUP(N221,Keys!$D$3:$E$118,2)</f>
        <v>89521</v>
      </c>
      <c r="E221" s="12" t="str">
        <f>VLOOKUP(G221,Keys!$A$3:$B$30,2)</f>
        <v>SFR 6,000 - 9,000 Sf Zoning -- Site Values</v>
      </c>
      <c r="F221" s="19" t="str">
        <f t="shared" si="24"/>
        <v>EDK</v>
      </c>
      <c r="G221" s="21" t="str">
        <f t="shared" si="25"/>
        <v>C</v>
      </c>
      <c r="H221" s="26" t="str">
        <f t="shared" si="27"/>
        <v>ftp://wcftp.washoecounty.us/outtoworld/Neighborhood_Atlas/ED.pdf</v>
      </c>
      <c r="I221" s="30" t="str">
        <f t="shared" si="28"/>
        <v>https://www2.washoecounty.us/assessor/cama/search_download.php?command=dnld&amp;list=nbcsearch&amp;nbc=EDKC</v>
      </c>
      <c r="J221" s="11" t="s">
        <v>1279</v>
      </c>
      <c r="K221" s="23" t="s">
        <v>644</v>
      </c>
      <c r="N221" s="12" t="str">
        <f t="shared" si="29"/>
        <v>ED</v>
      </c>
      <c r="O221" s="12" t="str">
        <f t="shared" si="30"/>
        <v>E</v>
      </c>
      <c r="P221" s="12" t="str">
        <f t="shared" si="31"/>
        <v>C</v>
      </c>
    </row>
    <row r="222" spans="1:16" x14ac:dyDescent="0.3">
      <c r="A222" s="16" t="str">
        <f t="shared" si="26"/>
        <v>Cyan-Sierra Crest</v>
      </c>
      <c r="B222" s="52" t="str">
        <f>VLOOKUP(N222,Keys!$I$3:$J$21,2)</f>
        <v>South Washoe County</v>
      </c>
      <c r="C222" s="52" t="str">
        <f>VLOOKUP(D222,Keys!$Q$3:$S$31,2)</f>
        <v xml:space="preserve">Reno, VC Highlands           </v>
      </c>
      <c r="D222" s="57">
        <f>VLOOKUP(N222,Keys!$D$3:$E$118,2)</f>
        <v>89521</v>
      </c>
      <c r="E222" s="12" t="str">
        <f>VLOOKUP(G222,Keys!$A$3:$B$30,2)</f>
        <v>SFR 6,000 - 9,000 Sf Zoning -- Site Values</v>
      </c>
      <c r="F222" s="19" t="str">
        <f t="shared" si="24"/>
        <v>EDM</v>
      </c>
      <c r="G222" s="21" t="str">
        <f t="shared" si="25"/>
        <v>C</v>
      </c>
      <c r="H222" s="26" t="str">
        <f t="shared" si="27"/>
        <v>ftp://wcftp.washoecounty.us/outtoworld/Neighborhood_Atlas/ED.pdf</v>
      </c>
      <c r="I222" s="30" t="str">
        <f t="shared" si="28"/>
        <v>https://www2.washoecounty.us/assessor/cama/search_download.php?command=dnld&amp;list=nbcsearch&amp;nbc=EDMC</v>
      </c>
      <c r="J222" s="11" t="s">
        <v>1279</v>
      </c>
      <c r="K222" s="23" t="s">
        <v>647</v>
      </c>
      <c r="N222" s="12" t="str">
        <f t="shared" si="29"/>
        <v>ED</v>
      </c>
      <c r="O222" s="12" t="str">
        <f t="shared" si="30"/>
        <v>E</v>
      </c>
      <c r="P222" s="12" t="str">
        <f t="shared" si="31"/>
        <v>C</v>
      </c>
    </row>
    <row r="223" spans="1:16" x14ac:dyDescent="0.3">
      <c r="A223" s="16" t="str">
        <f t="shared" si="26"/>
        <v>Common Area</v>
      </c>
      <c r="B223" s="52" t="str">
        <f>VLOOKUP(N223,Keys!$I$3:$J$21,2)</f>
        <v>South Washoe County</v>
      </c>
      <c r="C223" s="52" t="str">
        <f>VLOOKUP(D223,Keys!$Q$3:$S$31,2)</f>
        <v xml:space="preserve">Reno, VC Highlands           </v>
      </c>
      <c r="D223" s="57">
        <f>VLOOKUP(N223,Keys!$D$3:$E$118,2)</f>
        <v>89521</v>
      </c>
      <c r="E223" s="12" t="str">
        <f>VLOOKUP(G223,Keys!$A$3:$B$30,2)</f>
        <v>Token Values -- Common Area / Splinters / Unbuildable</v>
      </c>
      <c r="F223" s="19" t="str">
        <f t="shared" si="24"/>
        <v>EDV</v>
      </c>
      <c r="G223" s="21" t="str">
        <f t="shared" si="25"/>
        <v>V</v>
      </c>
      <c r="H223" s="26" t="str">
        <f t="shared" si="27"/>
        <v>ftp://wcftp.washoecounty.us/outtoworld/Neighborhood_Atlas/ED.pdf</v>
      </c>
      <c r="I223" s="30" t="str">
        <f t="shared" si="28"/>
        <v>https://www2.washoecounty.us/assessor/cama/search_download.php?command=dnld&amp;list=nbcsearch&amp;nbc=EDVV</v>
      </c>
      <c r="J223" s="11" t="s">
        <v>1279</v>
      </c>
      <c r="K223" s="23" t="s">
        <v>650</v>
      </c>
      <c r="N223" s="12" t="str">
        <f t="shared" si="29"/>
        <v>ED</v>
      </c>
      <c r="O223" s="12" t="str">
        <f t="shared" si="30"/>
        <v>E</v>
      </c>
      <c r="P223" s="12" t="str">
        <f t="shared" si="31"/>
        <v>V</v>
      </c>
    </row>
    <row r="224" spans="1:16" x14ac:dyDescent="0.3">
      <c r="A224" s="16" t="str">
        <f t="shared" si="26"/>
        <v>Catch all sub/Vacant SFR land</v>
      </c>
      <c r="B224" s="52" t="str">
        <f>VLOOKUP(N224,Keys!$I$3:$J$21,2)</f>
        <v>South Washoe County</v>
      </c>
      <c r="C224" s="52" t="str">
        <f>VLOOKUP(D224,Keys!$Q$3:$S$31,2)</f>
        <v xml:space="preserve">Reno, VC Highlands           </v>
      </c>
      <c r="D224" s="57">
        <f>VLOOKUP(N224,Keys!$D$3:$E$118,2)</f>
        <v>89521</v>
      </c>
      <c r="E224" s="12" t="str">
        <f>VLOOKUP(G224,Keys!$A$3:$B$30,2)</f>
        <v>SFR 6,000 - 9,000 Sf Zoning -- Site Values</v>
      </c>
      <c r="F224" s="19" t="str">
        <f t="shared" si="24"/>
        <v>EDZ</v>
      </c>
      <c r="G224" s="21" t="str">
        <f t="shared" si="25"/>
        <v>C</v>
      </c>
      <c r="H224" s="26" t="str">
        <f t="shared" si="27"/>
        <v>ftp://wcftp.washoecounty.us/outtoworld/Neighborhood_Atlas/ED.pdf</v>
      </c>
      <c r="I224" s="30" t="str">
        <f t="shared" si="28"/>
        <v>https://www2.washoecounty.us/assessor/cama/search_download.php?command=dnld&amp;list=nbcsearch&amp;nbc=EDZC</v>
      </c>
      <c r="J224" s="11" t="s">
        <v>1279</v>
      </c>
      <c r="K224" s="23" t="s">
        <v>653</v>
      </c>
      <c r="N224" s="12" t="str">
        <f t="shared" si="29"/>
        <v>ED</v>
      </c>
      <c r="O224" s="12" t="str">
        <f t="shared" si="30"/>
        <v>E</v>
      </c>
      <c r="P224" s="12" t="str">
        <f t="shared" si="31"/>
        <v>C</v>
      </c>
    </row>
    <row r="225" spans="1:16" x14ac:dyDescent="0.3">
      <c r="A225" s="16" t="str">
        <f t="shared" si="26"/>
        <v>Tanamera</v>
      </c>
      <c r="B225" s="52" t="str">
        <f>VLOOKUP(N225,Keys!$I$3:$J$21,2)</f>
        <v>South Washoe County</v>
      </c>
      <c r="C225" s="52" t="str">
        <f>VLOOKUP(D225,Keys!$Q$3:$S$31,2)</f>
        <v xml:space="preserve">Reno, VC Highlands           </v>
      </c>
      <c r="D225" s="57">
        <f>VLOOKUP(N225,Keys!$D$3:$E$118,2)</f>
        <v>89521</v>
      </c>
      <c r="E225" s="12" t="str">
        <f>VLOOKUP(G225,Keys!$A$3:$B$30,2)</f>
        <v>Condos / Townhouse - Site Values</v>
      </c>
      <c r="F225" s="19" t="str">
        <f t="shared" si="24"/>
        <v>EEC</v>
      </c>
      <c r="G225" s="21" t="str">
        <f t="shared" si="25"/>
        <v>A</v>
      </c>
      <c r="H225" s="26" t="str">
        <f t="shared" si="27"/>
        <v>ftp://wcftp.washoecounty.us/outtoworld/Neighborhood_Atlas/EE.pdf</v>
      </c>
      <c r="I225" s="30" t="str">
        <f t="shared" si="28"/>
        <v>https://www2.washoecounty.us/assessor/cama/search_download.php?command=dnld&amp;list=nbcsearch&amp;nbc=EECA</v>
      </c>
      <c r="J225" s="11" t="s">
        <v>1279</v>
      </c>
      <c r="K225" s="23" t="s">
        <v>656</v>
      </c>
      <c r="N225" s="12" t="str">
        <f t="shared" si="29"/>
        <v>EE</v>
      </c>
      <c r="O225" s="12" t="str">
        <f t="shared" si="30"/>
        <v>E</v>
      </c>
      <c r="P225" s="12" t="str">
        <f t="shared" si="31"/>
        <v>A</v>
      </c>
    </row>
    <row r="226" spans="1:16" x14ac:dyDescent="0.3">
      <c r="A226" s="16" t="str">
        <f t="shared" si="26"/>
        <v>Wilbur May 3.5's</v>
      </c>
      <c r="B226" s="52" t="str">
        <f>VLOOKUP(N226,Keys!$I$3:$J$21,2)</f>
        <v>South Washoe County</v>
      </c>
      <c r="C226" s="52" t="str">
        <f>VLOOKUP(D226,Keys!$Q$3:$S$31,2)</f>
        <v xml:space="preserve">Reno, VC Highlands           </v>
      </c>
      <c r="D226" s="57">
        <f>VLOOKUP(N226,Keys!$D$3:$E$118,2)</f>
        <v>89521</v>
      </c>
      <c r="E226" s="12" t="str">
        <f>VLOOKUP(G226,Keys!$A$3:$B$30,2)</f>
        <v>SFR 6,000 - 9,000 Sf Zoning -- Site Values</v>
      </c>
      <c r="F226" s="19" t="str">
        <f t="shared" si="24"/>
        <v>EEI</v>
      </c>
      <c r="G226" s="21" t="str">
        <f t="shared" si="25"/>
        <v>C</v>
      </c>
      <c r="H226" s="26" t="str">
        <f t="shared" si="27"/>
        <v>ftp://wcftp.washoecounty.us/outtoworld/Neighborhood_Atlas/EE.pdf</v>
      </c>
      <c r="I226" s="30" t="str">
        <f t="shared" si="28"/>
        <v>https://www2.washoecounty.us/assessor/cama/search_download.php?command=dnld&amp;list=nbcsearch&amp;nbc=EEIC</v>
      </c>
      <c r="J226" s="11" t="s">
        <v>1279</v>
      </c>
      <c r="K226" s="23" t="s">
        <v>659</v>
      </c>
      <c r="N226" s="12" t="str">
        <f t="shared" si="29"/>
        <v>EE</v>
      </c>
      <c r="O226" s="12" t="str">
        <f t="shared" si="30"/>
        <v>E</v>
      </c>
      <c r="P226" s="12" t="str">
        <f t="shared" si="31"/>
        <v>C</v>
      </c>
    </row>
    <row r="227" spans="1:16" x14ac:dyDescent="0.3">
      <c r="A227" s="16" t="str">
        <f t="shared" si="26"/>
        <v>Multi Family</v>
      </c>
      <c r="B227" s="52" t="str">
        <f>VLOOKUP(N227,Keys!$I$3:$J$21,2)</f>
        <v>South Washoe County</v>
      </c>
      <c r="C227" s="52" t="str">
        <f>VLOOKUP(D227,Keys!$Q$3:$S$31,2)</f>
        <v xml:space="preserve">Reno,  Galena, Pleasant Valley, Steamboat, Virginia Foothills       </v>
      </c>
      <c r="D227" s="57">
        <f>VLOOKUP(N227,Keys!$D$3:$E$118,2)</f>
        <v>89511</v>
      </c>
      <c r="E227" s="12" t="str">
        <f>VLOOKUP(G227,Keys!$A$3:$B$30,2)</f>
        <v>MF - Low Density -- Site Values / SF / Unit (LUC 13, 30 thru 33)</v>
      </c>
      <c r="F227" s="19" t="str">
        <f t="shared" si="24"/>
        <v>EFB</v>
      </c>
      <c r="G227" s="21" t="str">
        <f t="shared" si="25"/>
        <v>K</v>
      </c>
      <c r="H227" s="26" t="str">
        <f t="shared" si="27"/>
        <v>ftp://wcftp.washoecounty.us/outtoworld/Neighborhood_Atlas/EF.pdf</v>
      </c>
      <c r="I227" s="30" t="str">
        <f t="shared" si="28"/>
        <v>https://www2.washoecounty.us/assessor/cama/search_download.php?command=dnld&amp;list=nbcsearch&amp;nbc=EFBK</v>
      </c>
      <c r="J227" s="11" t="s">
        <v>1279</v>
      </c>
      <c r="K227" s="23" t="s">
        <v>662</v>
      </c>
      <c r="N227" s="12" t="str">
        <f t="shared" si="29"/>
        <v>EF</v>
      </c>
      <c r="O227" s="12" t="str">
        <f t="shared" si="30"/>
        <v>E</v>
      </c>
      <c r="P227" s="12" t="str">
        <f t="shared" si="31"/>
        <v>K</v>
      </c>
    </row>
    <row r="228" spans="1:16" x14ac:dyDescent="0.3">
      <c r="A228" s="16" t="str">
        <f t="shared" si="26"/>
        <v>Palisades Condos</v>
      </c>
      <c r="B228" s="52" t="str">
        <f>VLOOKUP(N228,Keys!$I$3:$J$21,2)</f>
        <v>South Washoe County</v>
      </c>
      <c r="C228" s="52" t="str">
        <f>VLOOKUP(D228,Keys!$Q$3:$S$31,2)</f>
        <v xml:space="preserve">Reno,  Galena, Pleasant Valley, Steamboat, Virginia Foothills       </v>
      </c>
      <c r="D228" s="57">
        <f>VLOOKUP(N228,Keys!$D$3:$E$118,2)</f>
        <v>89511</v>
      </c>
      <c r="E228" s="12" t="str">
        <f>VLOOKUP(G228,Keys!$A$3:$B$30,2)</f>
        <v>Condos / Townhouse - Site Values</v>
      </c>
      <c r="F228" s="19" t="str">
        <f t="shared" si="24"/>
        <v>EFF</v>
      </c>
      <c r="G228" s="21" t="str">
        <f t="shared" si="25"/>
        <v>A</v>
      </c>
      <c r="H228" s="26" t="str">
        <f t="shared" si="27"/>
        <v>ftp://wcftp.washoecounty.us/outtoworld/Neighborhood_Atlas/EF.pdf</v>
      </c>
      <c r="I228" s="30" t="str">
        <f t="shared" si="28"/>
        <v>https://www2.washoecounty.us/assessor/cama/search_download.php?command=dnld&amp;list=nbcsearch&amp;nbc=EFFA</v>
      </c>
      <c r="J228" s="11" t="s">
        <v>1279</v>
      </c>
      <c r="K228" s="23" t="s">
        <v>665</v>
      </c>
      <c r="N228" s="12" t="str">
        <f t="shared" si="29"/>
        <v>EF</v>
      </c>
      <c r="O228" s="12" t="str">
        <f t="shared" si="30"/>
        <v>E</v>
      </c>
      <c r="P228" s="12" t="str">
        <f t="shared" si="31"/>
        <v>A</v>
      </c>
    </row>
    <row r="229" spans="1:16" x14ac:dyDescent="0.3">
      <c r="A229" s="16" t="str">
        <f t="shared" si="26"/>
        <v>Wood Chase Condos</v>
      </c>
      <c r="B229" s="52" t="str">
        <f>VLOOKUP(N229,Keys!$I$3:$J$21,2)</f>
        <v>South Washoe County</v>
      </c>
      <c r="C229" s="52" t="str">
        <f>VLOOKUP(D229,Keys!$Q$3:$S$31,2)</f>
        <v xml:space="preserve">Reno,  Galena, Pleasant Valley, Steamboat, Virginia Foothills       </v>
      </c>
      <c r="D229" s="57">
        <f>VLOOKUP(N229,Keys!$D$3:$E$118,2)</f>
        <v>89511</v>
      </c>
      <c r="E229" s="12" t="str">
        <f>VLOOKUP(G229,Keys!$A$3:$B$30,2)</f>
        <v>Condos / Townhouse - Site Values</v>
      </c>
      <c r="F229" s="19" t="str">
        <f t="shared" si="24"/>
        <v>EFM</v>
      </c>
      <c r="G229" s="21" t="str">
        <f t="shared" si="25"/>
        <v>A</v>
      </c>
      <c r="H229" s="26" t="str">
        <f t="shared" si="27"/>
        <v>ftp://wcftp.washoecounty.us/outtoworld/Neighborhood_Atlas/EF.pdf</v>
      </c>
      <c r="I229" s="30" t="str">
        <f t="shared" si="28"/>
        <v>https://www2.washoecounty.us/assessor/cama/search_download.php?command=dnld&amp;list=nbcsearch&amp;nbc=EFMA</v>
      </c>
      <c r="J229" s="11" t="s">
        <v>1279</v>
      </c>
      <c r="K229" s="23" t="s">
        <v>668</v>
      </c>
      <c r="N229" s="12" t="str">
        <f t="shared" si="29"/>
        <v>EF</v>
      </c>
      <c r="O229" s="12" t="str">
        <f t="shared" si="30"/>
        <v>E</v>
      </c>
      <c r="P229" s="12" t="str">
        <f t="shared" si="31"/>
        <v>A</v>
      </c>
    </row>
    <row r="230" spans="1:16" x14ac:dyDescent="0.3">
      <c r="A230" s="16" t="str">
        <f t="shared" si="26"/>
        <v>Double Diamond Office Condos</v>
      </c>
      <c r="B230" s="52" t="str">
        <f>VLOOKUP(N230,Keys!$I$3:$J$21,2)</f>
        <v>South Washoe County</v>
      </c>
      <c r="C230" s="52" t="str">
        <f>VLOOKUP(D230,Keys!$Q$3:$S$31,2)</f>
        <v xml:space="preserve">Reno,  Galena, Pleasant Valley, Steamboat, Virginia Foothills       </v>
      </c>
      <c r="D230" s="57">
        <f>VLOOKUP(N230,Keys!$D$3:$E$118,2)</f>
        <v>89511</v>
      </c>
      <c r="E230" s="12" t="str">
        <f>VLOOKUP(G230,Keys!$A$3:$B$30,2)</f>
        <v>Office Condos -- Square Foot / Site Values</v>
      </c>
      <c r="F230" s="19" t="str">
        <f t="shared" si="24"/>
        <v>EFP</v>
      </c>
      <c r="G230" s="21" t="str">
        <f t="shared" si="25"/>
        <v>P</v>
      </c>
      <c r="H230" s="26" t="str">
        <f t="shared" si="27"/>
        <v>ftp://wcftp.washoecounty.us/outtoworld/Neighborhood_Atlas/EF.pdf</v>
      </c>
      <c r="I230" s="30" t="str">
        <f t="shared" si="28"/>
        <v>https://www2.washoecounty.us/assessor/cama/search_download.php?command=dnld&amp;list=nbcsearch&amp;nbc=EFPP</v>
      </c>
      <c r="J230" s="11" t="s">
        <v>1279</v>
      </c>
      <c r="K230" s="23" t="s">
        <v>671</v>
      </c>
      <c r="N230" s="12" t="str">
        <f t="shared" si="29"/>
        <v>EF</v>
      </c>
      <c r="O230" s="12" t="str">
        <f t="shared" si="30"/>
        <v>E</v>
      </c>
      <c r="P230" s="12" t="str">
        <f t="shared" si="31"/>
        <v>P</v>
      </c>
    </row>
    <row r="231" spans="1:16" x14ac:dyDescent="0.3">
      <c r="A231" s="16" t="str">
        <f t="shared" si="26"/>
        <v>Common Area</v>
      </c>
      <c r="B231" s="52" t="str">
        <f>VLOOKUP(N231,Keys!$I$3:$J$21,2)</f>
        <v>South Washoe County</v>
      </c>
      <c r="C231" s="52" t="str">
        <f>VLOOKUP(D231,Keys!$Q$3:$S$31,2)</f>
        <v xml:space="preserve">Reno,  Galena, Pleasant Valley, Steamboat, Virginia Foothills       </v>
      </c>
      <c r="D231" s="57">
        <f>VLOOKUP(N231,Keys!$D$3:$E$118,2)</f>
        <v>89511</v>
      </c>
      <c r="E231" s="12" t="str">
        <f>VLOOKUP(G231,Keys!$A$3:$B$30,2)</f>
        <v>Token Values -- Common Area / Splinters / Unbuildable</v>
      </c>
      <c r="F231" s="19" t="str">
        <f t="shared" si="24"/>
        <v>EFV</v>
      </c>
      <c r="G231" s="21" t="str">
        <f t="shared" si="25"/>
        <v>V</v>
      </c>
      <c r="H231" s="26" t="str">
        <f t="shared" si="27"/>
        <v>ftp://wcftp.washoecounty.us/outtoworld/Neighborhood_Atlas/EF.pdf</v>
      </c>
      <c r="I231" s="30" t="str">
        <f t="shared" si="28"/>
        <v>https://www2.washoecounty.us/assessor/cama/search_download.php?command=dnld&amp;list=nbcsearch&amp;nbc=EFVV</v>
      </c>
      <c r="J231" s="11" t="s">
        <v>1279</v>
      </c>
      <c r="K231" s="23" t="s">
        <v>674</v>
      </c>
      <c r="N231" s="12" t="str">
        <f t="shared" si="29"/>
        <v>EF</v>
      </c>
      <c r="O231" s="12" t="str">
        <f t="shared" si="30"/>
        <v>E</v>
      </c>
      <c r="P231" s="12" t="str">
        <f t="shared" si="31"/>
        <v>V</v>
      </c>
    </row>
    <row r="232" spans="1:16" x14ac:dyDescent="0.3">
      <c r="A232" s="16" t="str">
        <f t="shared" si="26"/>
        <v>Virginia Foothills</v>
      </c>
      <c r="B232" s="52" t="str">
        <f>VLOOKUP(N232,Keys!$I$3:$J$21,2)</f>
        <v>South Washoe County</v>
      </c>
      <c r="C232" s="52" t="str">
        <f>VLOOKUP(D232,Keys!$Q$3:$S$31,2)</f>
        <v xml:space="preserve">Reno, VC Highlands           </v>
      </c>
      <c r="D232" s="57">
        <f>VLOOKUP(N232,Keys!$D$3:$E$118,2)</f>
        <v>89521</v>
      </c>
      <c r="E232" s="12" t="str">
        <f>VLOOKUP(G232,Keys!$A$3:$B$30,2)</f>
        <v>SFR 40+ Acre Zoning -- Site Values / Per Acre</v>
      </c>
      <c r="F232" s="19" t="str">
        <f t="shared" si="24"/>
        <v>EGA</v>
      </c>
      <c r="G232" s="21" t="str">
        <f t="shared" si="25"/>
        <v>J</v>
      </c>
      <c r="H232" s="26" t="str">
        <f t="shared" si="27"/>
        <v>ftp://wcftp.washoecounty.us/outtoworld/Neighborhood_Atlas/EG.pdf</v>
      </c>
      <c r="I232" s="30" t="str">
        <f t="shared" si="28"/>
        <v>https://www2.washoecounty.us/assessor/cama/search_download.php?command=dnld&amp;list=nbcsearch&amp;nbc=EGAJ</v>
      </c>
      <c r="J232" s="11" t="s">
        <v>1279</v>
      </c>
      <c r="K232" s="23" t="s">
        <v>677</v>
      </c>
      <c r="N232" s="12" t="str">
        <f t="shared" si="29"/>
        <v>EG</v>
      </c>
      <c r="O232" s="12" t="str">
        <f t="shared" si="30"/>
        <v>E</v>
      </c>
      <c r="P232" s="12" t="str">
        <f t="shared" si="31"/>
        <v>J</v>
      </c>
    </row>
    <row r="233" spans="1:16" x14ac:dyDescent="0.3">
      <c r="A233" s="16" t="str">
        <f t="shared" si="26"/>
        <v>Good/V.G. (4.5) Tract Homes</v>
      </c>
      <c r="B233" s="52" t="str">
        <f>VLOOKUP(N233,Keys!$I$3:$J$21,2)</f>
        <v>South Washoe County</v>
      </c>
      <c r="C233" s="52" t="str">
        <f>VLOOKUP(D233,Keys!$Q$3:$S$31,2)</f>
        <v xml:space="preserve">Reno,  Mogul, Somersett         </v>
      </c>
      <c r="D233" s="57">
        <f>VLOOKUP(N233,Keys!$D$3:$E$118,2)</f>
        <v>89523</v>
      </c>
      <c r="E233" s="12" t="str">
        <f>VLOOKUP(G233,Keys!$A$3:$B$30,2)</f>
        <v>SFR 12,000 - 15,000 Sf Zoning -- Site Values</v>
      </c>
      <c r="F233" s="19" t="str">
        <f t="shared" si="24"/>
        <v>FAA</v>
      </c>
      <c r="G233" s="21" t="str">
        <f t="shared" si="25"/>
        <v>D</v>
      </c>
      <c r="H233" s="26" t="str">
        <f t="shared" si="27"/>
        <v>ftp://wcftp.washoecounty.us/outtoworld/Neighborhood_Atlas/FA.pdf</v>
      </c>
      <c r="I233" s="30" t="str">
        <f t="shared" si="28"/>
        <v>https://www2.washoecounty.us/assessor/cama/search_download.php?command=dnld&amp;list=nbcsearch&amp;nbc=FAAD</v>
      </c>
      <c r="J233" s="11" t="s">
        <v>1279</v>
      </c>
      <c r="K233" s="23" t="s">
        <v>680</v>
      </c>
      <c r="N233" s="12" t="str">
        <f t="shared" si="29"/>
        <v>FA</v>
      </c>
      <c r="O233" s="12" t="str">
        <f t="shared" si="30"/>
        <v>F</v>
      </c>
      <c r="P233" s="12" t="str">
        <f t="shared" si="31"/>
        <v>D</v>
      </c>
    </row>
    <row r="234" spans="1:16" x14ac:dyDescent="0.3">
      <c r="A234" s="16" t="str">
        <f t="shared" si="26"/>
        <v>1/2 Acre Semi-Custom</v>
      </c>
      <c r="B234" s="52" t="str">
        <f>VLOOKUP(N234,Keys!$I$3:$J$21,2)</f>
        <v>South Washoe County</v>
      </c>
      <c r="C234" s="52" t="str">
        <f>VLOOKUP(D234,Keys!$Q$3:$S$31,2)</f>
        <v xml:space="preserve">Reno,  Mogul, Somersett         </v>
      </c>
      <c r="D234" s="57">
        <f>VLOOKUP(N234,Keys!$D$3:$E$118,2)</f>
        <v>89523</v>
      </c>
      <c r="E234" s="12" t="str">
        <f>VLOOKUP(G234,Keys!$A$3:$B$30,2)</f>
        <v>SFR 1 Acre Zoning -- Site Values</v>
      </c>
      <c r="F234" s="19" t="str">
        <f t="shared" si="24"/>
        <v>FAB</v>
      </c>
      <c r="G234" s="21" t="str">
        <f t="shared" si="25"/>
        <v>F</v>
      </c>
      <c r="H234" s="26" t="str">
        <f t="shared" si="27"/>
        <v>ftp://wcftp.washoecounty.us/outtoworld/Neighborhood_Atlas/FA.pdf</v>
      </c>
      <c r="I234" s="30" t="str">
        <f t="shared" si="28"/>
        <v>https://www2.washoecounty.us/assessor/cama/search_download.php?command=dnld&amp;list=nbcsearch&amp;nbc=FABF</v>
      </c>
      <c r="J234" s="11" t="s">
        <v>1279</v>
      </c>
      <c r="K234" s="23" t="s">
        <v>683</v>
      </c>
      <c r="N234" s="12" t="str">
        <f t="shared" si="29"/>
        <v>FA</v>
      </c>
      <c r="O234" s="12" t="str">
        <f t="shared" si="30"/>
        <v>F</v>
      </c>
      <c r="P234" s="12" t="str">
        <f t="shared" si="31"/>
        <v>F</v>
      </c>
    </row>
    <row r="235" spans="1:16" x14ac:dyDescent="0.3">
      <c r="A235" s="16" t="str">
        <f t="shared" si="26"/>
        <v>Elk Run/Huntley</v>
      </c>
      <c r="B235" s="52" t="str">
        <f>VLOOKUP(N235,Keys!$I$3:$J$21,2)</f>
        <v>South Washoe County</v>
      </c>
      <c r="C235" s="52" t="str">
        <f>VLOOKUP(D235,Keys!$Q$3:$S$31,2)</f>
        <v xml:space="preserve">Reno,  Mogul, Somersett         </v>
      </c>
      <c r="D235" s="57">
        <f>VLOOKUP(N235,Keys!$D$3:$E$118,2)</f>
        <v>89523</v>
      </c>
      <c r="E235" s="12" t="str">
        <f>VLOOKUP(G235,Keys!$A$3:$B$30,2)</f>
        <v>SFR 6,000 - 9,000 Sf Zoning -- Site Values</v>
      </c>
      <c r="F235" s="19" t="str">
        <f t="shared" si="24"/>
        <v>FAD</v>
      </c>
      <c r="G235" s="21" t="str">
        <f t="shared" si="25"/>
        <v>C</v>
      </c>
      <c r="H235" s="26" t="str">
        <f t="shared" si="27"/>
        <v>ftp://wcftp.washoecounty.us/outtoworld/Neighborhood_Atlas/FA.pdf</v>
      </c>
      <c r="I235" s="30" t="str">
        <f t="shared" si="28"/>
        <v>https://www2.washoecounty.us/assessor/cama/search_download.php?command=dnld&amp;list=nbcsearch&amp;nbc=FADC</v>
      </c>
      <c r="J235" s="11" t="s">
        <v>1279</v>
      </c>
      <c r="K235" s="23" t="s">
        <v>686</v>
      </c>
      <c r="N235" s="12" t="str">
        <f t="shared" si="29"/>
        <v>FA</v>
      </c>
      <c r="O235" s="12" t="str">
        <f t="shared" si="30"/>
        <v>F</v>
      </c>
      <c r="P235" s="12" t="str">
        <f t="shared" si="31"/>
        <v>C</v>
      </c>
    </row>
    <row r="236" spans="1:16" x14ac:dyDescent="0.3">
      <c r="A236" s="16" t="str">
        <f t="shared" si="26"/>
        <v>Lennar @ Somersett</v>
      </c>
      <c r="B236" s="52" t="str">
        <f>VLOOKUP(N236,Keys!$I$3:$J$21,2)</f>
        <v>South Washoe County</v>
      </c>
      <c r="C236" s="52" t="str">
        <f>VLOOKUP(D236,Keys!$Q$3:$S$31,2)</f>
        <v xml:space="preserve">Reno,  Mogul, Somersett         </v>
      </c>
      <c r="D236" s="57">
        <f>VLOOKUP(N236,Keys!$D$3:$E$118,2)</f>
        <v>89523</v>
      </c>
      <c r="E236" s="12" t="str">
        <f>VLOOKUP(G236,Keys!$A$3:$B$30,2)</f>
        <v>SFR 6,000 - 9,000 Sf Zoning -- Site Values</v>
      </c>
      <c r="F236" s="19" t="str">
        <f t="shared" si="24"/>
        <v>FAF</v>
      </c>
      <c r="G236" s="21" t="str">
        <f t="shared" si="25"/>
        <v>C</v>
      </c>
      <c r="H236" s="26" t="str">
        <f t="shared" si="27"/>
        <v>ftp://wcftp.washoecounty.us/outtoworld/Neighborhood_Atlas/FA.pdf</v>
      </c>
      <c r="I236" s="30" t="str">
        <f t="shared" si="28"/>
        <v>https://www2.washoecounty.us/assessor/cama/search_download.php?command=dnld&amp;list=nbcsearch&amp;nbc=FAFC</v>
      </c>
      <c r="J236" s="11" t="s">
        <v>1279</v>
      </c>
      <c r="K236" s="23" t="s">
        <v>689</v>
      </c>
      <c r="N236" s="12" t="str">
        <f t="shared" si="29"/>
        <v>FA</v>
      </c>
      <c r="O236" s="12" t="str">
        <f t="shared" si="30"/>
        <v>F</v>
      </c>
      <c r="P236" s="12" t="str">
        <f t="shared" si="31"/>
        <v>C</v>
      </c>
    </row>
    <row r="237" spans="1:16" x14ac:dyDescent="0.3">
      <c r="A237" s="16" t="str">
        <f t="shared" si="26"/>
        <v>Somersett Golf Course</v>
      </c>
      <c r="B237" s="52" t="str">
        <f>VLOOKUP(N237,Keys!$I$3:$J$21,2)</f>
        <v>South Washoe County</v>
      </c>
      <c r="C237" s="52" t="str">
        <f>VLOOKUP(D237,Keys!$Q$3:$S$31,2)</f>
        <v xml:space="preserve">Reno,  Mogul, Somersett         </v>
      </c>
      <c r="D237" s="57">
        <f>VLOOKUP(N237,Keys!$D$3:$E$118,2)</f>
        <v>89523</v>
      </c>
      <c r="E237" s="12" t="str">
        <f>VLOOKUP(G237,Keys!$A$3:$B$30,2)</f>
        <v>Possessory Interest Parcels</v>
      </c>
      <c r="F237" s="19" t="str">
        <f t="shared" si="24"/>
        <v>FAG</v>
      </c>
      <c r="G237" s="21" t="str">
        <f t="shared" si="25"/>
        <v>W</v>
      </c>
      <c r="H237" s="26" t="str">
        <f t="shared" si="27"/>
        <v>ftp://wcftp.washoecounty.us/outtoworld/Neighborhood_Atlas/FA.pdf</v>
      </c>
      <c r="I237" s="30" t="str">
        <f t="shared" si="28"/>
        <v>https://www2.washoecounty.us/assessor/cama/search_download.php?command=dnld&amp;list=nbcsearch&amp;nbc=FAGW</v>
      </c>
      <c r="J237" s="11" t="s">
        <v>1279</v>
      </c>
      <c r="K237" s="23" t="s">
        <v>692</v>
      </c>
      <c r="N237" s="12" t="str">
        <f t="shared" si="29"/>
        <v>FA</v>
      </c>
      <c r="O237" s="12" t="str">
        <f t="shared" si="30"/>
        <v>F</v>
      </c>
      <c r="P237" s="12" t="str">
        <f t="shared" si="31"/>
        <v>W</v>
      </c>
    </row>
    <row r="238" spans="1:16" x14ac:dyDescent="0.3">
      <c r="A238" s="16" t="str">
        <f t="shared" si="26"/>
        <v>Government</v>
      </c>
      <c r="B238" s="52" t="str">
        <f>VLOOKUP(N238,Keys!$I$3:$J$21,2)</f>
        <v>South Washoe County</v>
      </c>
      <c r="C238" s="52" t="str">
        <f>VLOOKUP(D238,Keys!$Q$3:$S$31,2)</f>
        <v xml:space="preserve">Reno,  Mogul, Somersett         </v>
      </c>
      <c r="D238" s="57">
        <f>VLOOKUP(N238,Keys!$D$3:$E$118,2)</f>
        <v>89523</v>
      </c>
      <c r="E238" s="12" t="str">
        <f>VLOOKUP(G238,Keys!$A$3:$B$30,2)</f>
        <v>Centrally Assessed</v>
      </c>
      <c r="F238" s="19" t="str">
        <f t="shared" si="24"/>
        <v>FAY</v>
      </c>
      <c r="G238" s="21" t="str">
        <f t="shared" si="25"/>
        <v>Y</v>
      </c>
      <c r="H238" s="26" t="str">
        <f t="shared" si="27"/>
        <v>ftp://wcftp.washoecounty.us/outtoworld/Neighborhood_Atlas/FA.pdf</v>
      </c>
      <c r="I238" s="30" t="str">
        <f t="shared" si="28"/>
        <v>https://www2.washoecounty.us/assessor/cama/search_download.php?command=dnld&amp;list=nbcsearch&amp;nbc=FAYY</v>
      </c>
      <c r="J238" s="11" t="s">
        <v>1279</v>
      </c>
      <c r="K238" s="23" t="s">
        <v>695</v>
      </c>
      <c r="N238" s="12" t="str">
        <f t="shared" si="29"/>
        <v>FA</v>
      </c>
      <c r="O238" s="12" t="str">
        <f t="shared" si="30"/>
        <v>F</v>
      </c>
      <c r="P238" s="12" t="str">
        <f t="shared" si="31"/>
        <v>Y</v>
      </c>
    </row>
    <row r="239" spans="1:16" x14ac:dyDescent="0.3">
      <c r="A239" s="16" t="str">
        <f t="shared" si="26"/>
        <v>Mogul Meadows</v>
      </c>
      <c r="B239" s="52" t="str">
        <f>VLOOKUP(N239,Keys!$I$3:$J$21,2)</f>
        <v>South Washoe County</v>
      </c>
      <c r="C239" s="52" t="str">
        <f>VLOOKUP(D239,Keys!$Q$3:$S$31,2)</f>
        <v xml:space="preserve">Reno,  Mogul, Somersett         </v>
      </c>
      <c r="D239" s="57">
        <f>VLOOKUP(N239,Keys!$D$3:$E$118,2)</f>
        <v>89523</v>
      </c>
      <c r="E239" s="12" t="str">
        <f>VLOOKUP(G239,Keys!$A$3:$B$30,2)</f>
        <v>SFR 12,000 - 15,000 Sf Zoning -- Site Values</v>
      </c>
      <c r="F239" s="19" t="str">
        <f t="shared" si="24"/>
        <v>FBC</v>
      </c>
      <c r="G239" s="21" t="str">
        <f t="shared" si="25"/>
        <v>D</v>
      </c>
      <c r="H239" s="26" t="str">
        <f t="shared" si="27"/>
        <v>ftp://wcftp.washoecounty.us/outtoworld/Neighborhood_Atlas/FB.pdf</v>
      </c>
      <c r="I239" s="30" t="str">
        <f t="shared" si="28"/>
        <v>https://www2.washoecounty.us/assessor/cama/search_download.php?command=dnld&amp;list=nbcsearch&amp;nbc=FBCD</v>
      </c>
      <c r="J239" s="11" t="s">
        <v>1279</v>
      </c>
      <c r="K239" s="23" t="s">
        <v>698</v>
      </c>
      <c r="N239" s="12" t="str">
        <f t="shared" si="29"/>
        <v>FB</v>
      </c>
      <c r="O239" s="12" t="str">
        <f t="shared" si="30"/>
        <v>F</v>
      </c>
      <c r="P239" s="12" t="str">
        <f t="shared" si="31"/>
        <v>D</v>
      </c>
    </row>
    <row r="240" spans="1:16" x14ac:dyDescent="0.3">
      <c r="A240" s="16" t="str">
        <f t="shared" si="26"/>
        <v>MISC. SFR</v>
      </c>
      <c r="B240" s="52" t="str">
        <f>VLOOKUP(N240,Keys!$I$3:$J$21,2)</f>
        <v>South Washoe County</v>
      </c>
      <c r="C240" s="52" t="str">
        <f>VLOOKUP(D240,Keys!$Q$3:$S$31,2)</f>
        <v xml:space="preserve">Reno,  Mogul, Somersett         </v>
      </c>
      <c r="D240" s="57">
        <f>VLOOKUP(N240,Keys!$D$3:$E$118,2)</f>
        <v>89523</v>
      </c>
      <c r="E240" s="12" t="str">
        <f>VLOOKUP(G240,Keys!$A$3:$B$30,2)</f>
        <v>Centrally Assessed</v>
      </c>
      <c r="F240" s="19" t="str">
        <f t="shared" si="24"/>
        <v>FBJ</v>
      </c>
      <c r="G240" s="21" t="str">
        <f t="shared" si="25"/>
        <v>Z</v>
      </c>
      <c r="H240" s="26" t="str">
        <f t="shared" si="27"/>
        <v>ftp://wcftp.washoecounty.us/outtoworld/Neighborhood_Atlas/FB.pdf</v>
      </c>
      <c r="I240" s="30" t="str">
        <f t="shared" si="28"/>
        <v>https://www2.washoecounty.us/assessor/cama/search_download.php?command=dnld&amp;list=nbcsearch&amp;nbc=FBJZ</v>
      </c>
      <c r="J240" s="11" t="s">
        <v>1279</v>
      </c>
      <c r="K240" s="23" t="s">
        <v>701</v>
      </c>
      <c r="N240" s="12" t="str">
        <f t="shared" si="29"/>
        <v>FB</v>
      </c>
      <c r="O240" s="12" t="str">
        <f t="shared" si="30"/>
        <v>F</v>
      </c>
      <c r="P240" s="12" t="str">
        <f t="shared" si="31"/>
        <v>Z</v>
      </c>
    </row>
    <row r="241" spans="1:16" x14ac:dyDescent="0.3">
      <c r="A241" s="16" t="str">
        <f t="shared" si="26"/>
        <v>Large Acreage Parcels (GR zoning)</v>
      </c>
      <c r="B241" s="52" t="str">
        <f>VLOOKUP(N241,Keys!$I$3:$J$21,2)</f>
        <v>South Washoe County</v>
      </c>
      <c r="C241" s="52" t="str">
        <f>VLOOKUP(D241,Keys!$Q$3:$S$31,2)</f>
        <v xml:space="preserve">Verdi            </v>
      </c>
      <c r="D241" s="57">
        <f>VLOOKUP(N241,Keys!$D$3:$E$118,2)</f>
        <v>89439</v>
      </c>
      <c r="E241" s="12" t="str">
        <f>VLOOKUP(G241,Keys!$A$3:$B$30,2)</f>
        <v>SFR 40+ Acre Zoning -- Site Values / Per Acre</v>
      </c>
      <c r="F241" s="19" t="str">
        <f t="shared" si="24"/>
        <v>FCA</v>
      </c>
      <c r="G241" s="21" t="str">
        <f t="shared" si="25"/>
        <v>J</v>
      </c>
      <c r="H241" s="26" t="str">
        <f t="shared" si="27"/>
        <v>ftp://wcftp.washoecounty.us/outtoworld/Neighborhood_Atlas/FC.pdf</v>
      </c>
      <c r="I241" s="30" t="str">
        <f t="shared" si="28"/>
        <v>https://www2.washoecounty.us/assessor/cama/search_download.php?command=dnld&amp;list=nbcsearch&amp;nbc=FCAJ</v>
      </c>
      <c r="J241" s="11" t="s">
        <v>1279</v>
      </c>
      <c r="K241" s="23" t="s">
        <v>704</v>
      </c>
      <c r="N241" s="12" t="str">
        <f t="shared" si="29"/>
        <v>FC</v>
      </c>
      <c r="O241" s="12" t="str">
        <f t="shared" si="30"/>
        <v>F</v>
      </c>
      <c r="P241" s="12" t="str">
        <f t="shared" si="31"/>
        <v>J</v>
      </c>
    </row>
    <row r="242" spans="1:16" x14ac:dyDescent="0.3">
      <c r="A242" s="16" t="str">
        <f t="shared" si="26"/>
        <v>Riverdale Sub</v>
      </c>
      <c r="B242" s="52" t="str">
        <f>VLOOKUP(N242,Keys!$I$3:$J$21,2)</f>
        <v>South Washoe County</v>
      </c>
      <c r="C242" s="52" t="str">
        <f>VLOOKUP(D242,Keys!$Q$3:$S$31,2)</f>
        <v xml:space="preserve">Verdi            </v>
      </c>
      <c r="D242" s="57">
        <f>VLOOKUP(N242,Keys!$D$3:$E$118,2)</f>
        <v>89439</v>
      </c>
      <c r="E242" s="12" t="str">
        <f>VLOOKUP(G242,Keys!$A$3:$B$30,2)</f>
        <v>SFR 1 Acre Zoning -- Site Values</v>
      </c>
      <c r="F242" s="19" t="str">
        <f t="shared" si="24"/>
        <v>FCB</v>
      </c>
      <c r="G242" s="21" t="str">
        <f t="shared" si="25"/>
        <v>F</v>
      </c>
      <c r="H242" s="26" t="str">
        <f t="shared" si="27"/>
        <v>ftp://wcftp.washoecounty.us/outtoworld/Neighborhood_Atlas/FC.pdf</v>
      </c>
      <c r="I242" s="30" t="str">
        <f t="shared" si="28"/>
        <v>https://www2.washoecounty.us/assessor/cama/search_download.php?command=dnld&amp;list=nbcsearch&amp;nbc=FCBF</v>
      </c>
      <c r="J242" s="11" t="s">
        <v>1279</v>
      </c>
      <c r="K242" s="23" t="s">
        <v>707</v>
      </c>
      <c r="N242" s="12" t="str">
        <f t="shared" si="29"/>
        <v>FC</v>
      </c>
      <c r="O242" s="12" t="str">
        <f t="shared" si="30"/>
        <v>F</v>
      </c>
      <c r="P242" s="12" t="str">
        <f t="shared" si="31"/>
        <v>F</v>
      </c>
    </row>
    <row r="243" spans="1:16" x14ac:dyDescent="0.3">
      <c r="A243" s="16" t="str">
        <f t="shared" si="26"/>
        <v>Estate Homesites</v>
      </c>
      <c r="B243" s="52" t="str">
        <f>VLOOKUP(N243,Keys!$I$3:$J$21,2)</f>
        <v>South Washoe County</v>
      </c>
      <c r="C243" s="52" t="str">
        <f>VLOOKUP(D243,Keys!$Q$3:$S$31,2)</f>
        <v xml:space="preserve">Verdi            </v>
      </c>
      <c r="D243" s="57">
        <f>VLOOKUP(N243,Keys!$D$3:$E$118,2)</f>
        <v>89439</v>
      </c>
      <c r="E243" s="12" t="str">
        <f>VLOOKUP(G243,Keys!$A$3:$B$30,2)</f>
        <v>SFR 5 Acre Zoning -- Site Values</v>
      </c>
      <c r="F243" s="19" t="str">
        <f t="shared" si="24"/>
        <v>FCD</v>
      </c>
      <c r="G243" s="21" t="str">
        <f t="shared" si="25"/>
        <v>H</v>
      </c>
      <c r="H243" s="26" t="str">
        <f t="shared" si="27"/>
        <v>ftp://wcftp.washoecounty.us/outtoworld/Neighborhood_Atlas/FC.pdf</v>
      </c>
      <c r="I243" s="30" t="str">
        <f t="shared" si="28"/>
        <v>https://www2.washoecounty.us/assessor/cama/search_download.php?command=dnld&amp;list=nbcsearch&amp;nbc=FCDH</v>
      </c>
      <c r="J243" s="11" t="s">
        <v>1279</v>
      </c>
      <c r="K243" s="23" t="s">
        <v>710</v>
      </c>
      <c r="N243" s="12" t="str">
        <f t="shared" si="29"/>
        <v>FC</v>
      </c>
      <c r="O243" s="12" t="str">
        <f t="shared" si="30"/>
        <v>F</v>
      </c>
      <c r="P243" s="12" t="str">
        <f t="shared" si="31"/>
        <v>H</v>
      </c>
    </row>
    <row r="244" spans="1:16" x14ac:dyDescent="0.3">
      <c r="A244" s="16" t="str">
        <f t="shared" si="26"/>
        <v>Mobile Home Parks</v>
      </c>
      <c r="B244" s="52" t="str">
        <f>VLOOKUP(N244,Keys!$I$3:$J$21,2)</f>
        <v>South Washoe County</v>
      </c>
      <c r="C244" s="52" t="str">
        <f>VLOOKUP(D244,Keys!$Q$3:$S$31,2)</f>
        <v xml:space="preserve">Verdi            </v>
      </c>
      <c r="D244" s="57">
        <f>VLOOKUP(N244,Keys!$D$3:$E$118,2)</f>
        <v>89439</v>
      </c>
      <c r="E244" s="12" t="str">
        <f>VLOOKUP(G244,Keys!$A$3:$B$30,2)</f>
        <v>MF - Mobile Home / RV Parks -- Per Unit Values (LUC 35)</v>
      </c>
      <c r="F244" s="19" t="str">
        <f t="shared" si="24"/>
        <v>FCH</v>
      </c>
      <c r="G244" s="21" t="str">
        <f t="shared" si="25"/>
        <v>N</v>
      </c>
      <c r="H244" s="26" t="str">
        <f t="shared" si="27"/>
        <v>ftp://wcftp.washoecounty.us/outtoworld/Neighborhood_Atlas/FC.pdf</v>
      </c>
      <c r="I244" s="30" t="str">
        <f t="shared" si="28"/>
        <v>https://www2.washoecounty.us/assessor/cama/search_download.php?command=dnld&amp;list=nbcsearch&amp;nbc=FCHN</v>
      </c>
      <c r="J244" s="11" t="s">
        <v>1279</v>
      </c>
      <c r="K244" s="23" t="s">
        <v>713</v>
      </c>
      <c r="N244" s="12" t="str">
        <f t="shared" si="29"/>
        <v>FC</v>
      </c>
      <c r="O244" s="12" t="str">
        <f t="shared" si="30"/>
        <v>F</v>
      </c>
      <c r="P244" s="12" t="str">
        <f t="shared" si="31"/>
        <v>N</v>
      </c>
    </row>
    <row r="245" spans="1:16" x14ac:dyDescent="0.3">
      <c r="A245" s="16" t="str">
        <f t="shared" si="26"/>
        <v>Glen Meadows Village</v>
      </c>
      <c r="B245" s="52" t="str">
        <f>VLOOKUP(N245,Keys!$I$3:$J$21,2)</f>
        <v>South Washoe County</v>
      </c>
      <c r="C245" s="52" t="str">
        <f>VLOOKUP(D245,Keys!$Q$3:$S$31,2)</f>
        <v xml:space="preserve">Verdi            </v>
      </c>
      <c r="D245" s="57">
        <f>VLOOKUP(N245,Keys!$D$3:$E$118,2)</f>
        <v>89439</v>
      </c>
      <c r="E245" s="12" t="str">
        <f>VLOOKUP(G245,Keys!$A$3:$B$30,2)</f>
        <v>SFR &lt; 6,000 Sf -- Patio Homes -- Site Values</v>
      </c>
      <c r="F245" s="19" t="str">
        <f t="shared" si="24"/>
        <v>FCK</v>
      </c>
      <c r="G245" s="21" t="str">
        <f t="shared" si="25"/>
        <v>B</v>
      </c>
      <c r="H245" s="26" t="str">
        <f t="shared" si="27"/>
        <v>ftp://wcftp.washoecounty.us/outtoworld/Neighborhood_Atlas/FC.pdf</v>
      </c>
      <c r="I245" s="30" t="str">
        <f t="shared" si="28"/>
        <v>https://www2.washoecounty.us/assessor/cama/search_download.php?command=dnld&amp;list=nbcsearch&amp;nbc=FCKB</v>
      </c>
      <c r="J245" s="11" t="s">
        <v>1279</v>
      </c>
      <c r="K245" s="23" t="s">
        <v>716</v>
      </c>
      <c r="N245" s="12" t="str">
        <f t="shared" si="29"/>
        <v>FC</v>
      </c>
      <c r="O245" s="12" t="str">
        <f t="shared" si="30"/>
        <v>F</v>
      </c>
      <c r="P245" s="12" t="str">
        <f t="shared" si="31"/>
        <v>B</v>
      </c>
    </row>
    <row r="246" spans="1:16" x14ac:dyDescent="0.3">
      <c r="A246" s="16" t="str">
        <f t="shared" si="26"/>
        <v>Belli Ranch Estates</v>
      </c>
      <c r="B246" s="52" t="str">
        <f>VLOOKUP(N246,Keys!$I$3:$J$21,2)</f>
        <v>South Washoe County</v>
      </c>
      <c r="C246" s="52" t="str">
        <f>VLOOKUP(D246,Keys!$Q$3:$S$31,2)</f>
        <v xml:space="preserve">Verdi            </v>
      </c>
      <c r="D246" s="57">
        <f>VLOOKUP(N246,Keys!$D$3:$E$118,2)</f>
        <v>89439</v>
      </c>
      <c r="E246" s="12" t="str">
        <f>VLOOKUP(G246,Keys!$A$3:$B$30,2)</f>
        <v>SFR 1 Acre Zoning -- Site Values</v>
      </c>
      <c r="F246" s="19" t="str">
        <f t="shared" si="24"/>
        <v>FCN</v>
      </c>
      <c r="G246" s="21" t="str">
        <f t="shared" si="25"/>
        <v>F</v>
      </c>
      <c r="H246" s="26" t="str">
        <f t="shared" si="27"/>
        <v>ftp://wcftp.washoecounty.us/outtoworld/Neighborhood_Atlas/FC.pdf</v>
      </c>
      <c r="I246" s="30" t="str">
        <f t="shared" si="28"/>
        <v>https://www2.washoecounty.us/assessor/cama/search_download.php?command=dnld&amp;list=nbcsearch&amp;nbc=FCNF</v>
      </c>
      <c r="J246" s="11" t="s">
        <v>1279</v>
      </c>
      <c r="K246" s="23" t="s">
        <v>719</v>
      </c>
      <c r="N246" s="12" t="str">
        <f t="shared" si="29"/>
        <v>FC</v>
      </c>
      <c r="O246" s="12" t="str">
        <f t="shared" si="30"/>
        <v>F</v>
      </c>
      <c r="P246" s="12" t="str">
        <f t="shared" si="31"/>
        <v>F</v>
      </c>
    </row>
    <row r="247" spans="1:16" x14ac:dyDescent="0.3">
      <c r="A247" s="16" t="str">
        <f t="shared" si="26"/>
        <v>River Home Sites</v>
      </c>
      <c r="B247" s="52" t="str">
        <f>VLOOKUP(N247,Keys!$I$3:$J$21,2)</f>
        <v>South Washoe County</v>
      </c>
      <c r="C247" s="52" t="str">
        <f>VLOOKUP(D247,Keys!$Q$3:$S$31,2)</f>
        <v xml:space="preserve">Verdi            </v>
      </c>
      <c r="D247" s="57">
        <f>VLOOKUP(N247,Keys!$D$3:$E$118,2)</f>
        <v>89439</v>
      </c>
      <c r="E247" s="12" t="str">
        <f>VLOOKUP(G247,Keys!$A$3:$B$30,2)</f>
        <v>SFR 2.5 Acre Zoning -- Site Values</v>
      </c>
      <c r="F247" s="19" t="str">
        <f t="shared" si="24"/>
        <v>FCQ</v>
      </c>
      <c r="G247" s="21" t="str">
        <f t="shared" si="25"/>
        <v>G</v>
      </c>
      <c r="H247" s="26" t="str">
        <f t="shared" si="27"/>
        <v>ftp://wcftp.washoecounty.us/outtoworld/Neighborhood_Atlas/FC.pdf</v>
      </c>
      <c r="I247" s="30" t="str">
        <f t="shared" si="28"/>
        <v>https://www2.washoecounty.us/assessor/cama/search_download.php?command=dnld&amp;list=nbcsearch&amp;nbc=FCQG</v>
      </c>
      <c r="J247" s="11" t="s">
        <v>1279</v>
      </c>
      <c r="K247" s="23" t="s">
        <v>722</v>
      </c>
      <c r="N247" s="12" t="str">
        <f t="shared" si="29"/>
        <v>FC</v>
      </c>
      <c r="O247" s="12" t="str">
        <f t="shared" si="30"/>
        <v>F</v>
      </c>
      <c r="P247" s="12" t="str">
        <f t="shared" si="31"/>
        <v>G</v>
      </c>
    </row>
    <row r="248" spans="1:16" x14ac:dyDescent="0.3">
      <c r="A248" s="16" t="str">
        <f t="shared" si="26"/>
        <v>Refer to Mortensen Development Handbook</v>
      </c>
      <c r="B248" s="52" t="str">
        <f>VLOOKUP(N248,Keys!$I$3:$J$21,2)</f>
        <v>South Washoe County</v>
      </c>
      <c r="C248" s="52" t="str">
        <f>VLOOKUP(D248,Keys!$Q$3:$S$31,2)</f>
        <v xml:space="preserve">Verdi            </v>
      </c>
      <c r="D248" s="57">
        <f>VLOOKUP(N248,Keys!$D$3:$E$118,2)</f>
        <v>89439</v>
      </c>
      <c r="E248" s="12" t="str">
        <f>VLOOKUP(G248,Keys!$A$3:$B$30,2)</f>
        <v>Centrally Assessed</v>
      </c>
      <c r="F248" s="19" t="str">
        <f t="shared" si="24"/>
        <v>FCU</v>
      </c>
      <c r="G248" s="21" t="str">
        <f t="shared" si="25"/>
        <v>Z</v>
      </c>
      <c r="H248" s="26" t="str">
        <f t="shared" si="27"/>
        <v>ftp://wcftp.washoecounty.us/outtoworld/Neighborhood_Atlas/FC.pdf</v>
      </c>
      <c r="I248" s="30" t="str">
        <f t="shared" si="28"/>
        <v>https://www2.washoecounty.us/assessor/cama/search_download.php?command=dnld&amp;list=nbcsearch&amp;nbc=FCUZ</v>
      </c>
      <c r="J248" s="11" t="s">
        <v>1279</v>
      </c>
      <c r="K248" s="23" t="s">
        <v>725</v>
      </c>
      <c r="N248" s="12" t="str">
        <f t="shared" si="29"/>
        <v>FC</v>
      </c>
      <c r="O248" s="12" t="str">
        <f t="shared" si="30"/>
        <v>F</v>
      </c>
      <c r="P248" s="12" t="str">
        <f t="shared" si="31"/>
        <v>Z</v>
      </c>
    </row>
    <row r="249" spans="1:16" x14ac:dyDescent="0.3">
      <c r="A249" s="16" t="str">
        <f t="shared" si="26"/>
        <v>Government</v>
      </c>
      <c r="B249" s="52" t="str">
        <f>VLOOKUP(N249,Keys!$I$3:$J$21,2)</f>
        <v>South Washoe County</v>
      </c>
      <c r="C249" s="52" t="str">
        <f>VLOOKUP(D249,Keys!$Q$3:$S$31,2)</f>
        <v xml:space="preserve">Verdi            </v>
      </c>
      <c r="D249" s="57">
        <f>VLOOKUP(N249,Keys!$D$3:$E$118,2)</f>
        <v>89439</v>
      </c>
      <c r="E249" s="12" t="str">
        <f>VLOOKUP(G249,Keys!$A$3:$B$30,2)</f>
        <v>Centrally Assessed</v>
      </c>
      <c r="F249" s="19" t="str">
        <f t="shared" si="24"/>
        <v>FCY</v>
      </c>
      <c r="G249" s="21" t="str">
        <f t="shared" si="25"/>
        <v>Y</v>
      </c>
      <c r="H249" s="26" t="str">
        <f t="shared" si="27"/>
        <v>ftp://wcftp.washoecounty.us/outtoworld/Neighborhood_Atlas/FC.pdf</v>
      </c>
      <c r="I249" s="30" t="str">
        <f t="shared" si="28"/>
        <v>https://www2.washoecounty.us/assessor/cama/search_download.php?command=dnld&amp;list=nbcsearch&amp;nbc=FCYY</v>
      </c>
      <c r="J249" s="11" t="s">
        <v>1279</v>
      </c>
      <c r="K249" s="23" t="s">
        <v>728</v>
      </c>
      <c r="N249" s="12" t="str">
        <f t="shared" si="29"/>
        <v>FC</v>
      </c>
      <c r="O249" s="12" t="str">
        <f t="shared" si="30"/>
        <v>F</v>
      </c>
      <c r="P249" s="12" t="str">
        <f t="shared" si="31"/>
        <v>Y</v>
      </c>
    </row>
    <row r="250" spans="1:16" x14ac:dyDescent="0.3">
      <c r="A250" s="16" t="str">
        <f t="shared" si="26"/>
        <v>Peavine Acreage Parcels</v>
      </c>
      <c r="B250" s="52" t="str">
        <f>VLOOKUP(N250,Keys!$I$3:$J$21,2)</f>
        <v>South Washoe County</v>
      </c>
      <c r="C250" s="52" t="str">
        <f>VLOOKUP(D250,Keys!$Q$3:$S$31,2)</f>
        <v xml:space="preserve">Reno,  Lawton          </v>
      </c>
      <c r="D250" s="57">
        <f>VLOOKUP(N250,Keys!$D$3:$E$118,2)</f>
        <v>89503</v>
      </c>
      <c r="E250" s="12" t="str">
        <f>VLOOKUP(G250,Keys!$A$3:$B$30,2)</f>
        <v>SFR 40+ Acre Zoning -- Site Values / Per Acre</v>
      </c>
      <c r="F250" s="19" t="str">
        <f t="shared" si="24"/>
        <v>FDB</v>
      </c>
      <c r="G250" s="21" t="str">
        <f t="shared" si="25"/>
        <v>J</v>
      </c>
      <c r="H250" s="26" t="str">
        <f t="shared" si="27"/>
        <v>ftp://wcftp.washoecounty.us/outtoworld/Neighborhood_Atlas/FD.pdf</v>
      </c>
      <c r="I250" s="30" t="str">
        <f t="shared" si="28"/>
        <v>https://www2.washoecounty.us/assessor/cama/search_download.php?command=dnld&amp;list=nbcsearch&amp;nbc=FDBJ</v>
      </c>
      <c r="J250" s="11" t="s">
        <v>1279</v>
      </c>
      <c r="K250" s="23" t="s">
        <v>731</v>
      </c>
      <c r="N250" s="12" t="str">
        <f t="shared" si="29"/>
        <v>FD</v>
      </c>
      <c r="O250" s="12" t="str">
        <f t="shared" si="30"/>
        <v>F</v>
      </c>
      <c r="P250" s="12" t="str">
        <f t="shared" si="31"/>
        <v>J</v>
      </c>
    </row>
    <row r="251" spans="1:16" x14ac:dyDescent="0.3">
      <c r="A251" s="16" t="str">
        <f t="shared" si="26"/>
        <v>Red Rock - Anderson Acres</v>
      </c>
      <c r="B251" s="52" t="str">
        <f>VLOOKUP(N251,Keys!$I$3:$J$21,2)</f>
        <v>Central Washoe County</v>
      </c>
      <c r="C251" s="52" t="str">
        <f>VLOOKUP(D251,Keys!$Q$3:$S$31,2)</f>
        <v>Reno,  Anderson Acres, Black Springs, Bordertown, Golden Valley, Lemmon Valley, Panther Valley, Rancho Haven, Red Rock, Sierra, Silver Knolls, Stead</v>
      </c>
      <c r="D251" s="57">
        <f>VLOOKUP(N251,Keys!$D$3:$E$118,2)</f>
        <v>89506</v>
      </c>
      <c r="E251" s="12" t="str">
        <f>VLOOKUP(G251,Keys!$A$3:$B$30,2)</f>
        <v>SFR 1 Acre Zoning -- Site Values</v>
      </c>
      <c r="F251" s="19" t="str">
        <f t="shared" si="24"/>
        <v>GAB</v>
      </c>
      <c r="G251" s="21" t="str">
        <f t="shared" si="25"/>
        <v>F</v>
      </c>
      <c r="H251" s="26" t="str">
        <f t="shared" si="27"/>
        <v>ftp://wcftp.washoecounty.us/outtoworld/Neighborhood_Atlas/GA.pdf</v>
      </c>
      <c r="I251" s="30" t="str">
        <f t="shared" si="28"/>
        <v>https://www2.washoecounty.us/assessor/cama/search_download.php?command=dnld&amp;list=nbcsearch&amp;nbc=GABF</v>
      </c>
      <c r="J251" s="11" t="s">
        <v>1279</v>
      </c>
      <c r="K251" s="23" t="s">
        <v>734</v>
      </c>
      <c r="N251" s="12" t="str">
        <f t="shared" si="29"/>
        <v>GA</v>
      </c>
      <c r="O251" s="12" t="str">
        <f t="shared" si="30"/>
        <v>G</v>
      </c>
      <c r="P251" s="12" t="str">
        <f t="shared" si="31"/>
        <v>F</v>
      </c>
    </row>
    <row r="252" spans="1:16" x14ac:dyDescent="0.3">
      <c r="A252" s="16" t="str">
        <f t="shared" si="26"/>
        <v>Multi Family</v>
      </c>
      <c r="B252" s="52" t="str">
        <f>VLOOKUP(N252,Keys!$I$3:$J$21,2)</f>
        <v>Central Washoe County</v>
      </c>
      <c r="C252" s="52" t="str">
        <f>VLOOKUP(D252,Keys!$Q$3:$S$31,2)</f>
        <v>Reno,  Anderson Acres, Black Springs, Bordertown, Golden Valley, Lemmon Valley, Panther Valley, Rancho Haven, Red Rock, Sierra, Silver Knolls, Stead</v>
      </c>
      <c r="D252" s="57">
        <f>VLOOKUP(N252,Keys!$D$3:$E$118,2)</f>
        <v>89506</v>
      </c>
      <c r="E252" s="12" t="str">
        <f>VLOOKUP(G252,Keys!$A$3:$B$30,2)</f>
        <v>MF - Low Density -- Site Values / SF / Unit (LUC 13, 30 thru 33)</v>
      </c>
      <c r="F252" s="19" t="str">
        <f t="shared" si="24"/>
        <v>GAD</v>
      </c>
      <c r="G252" s="21" t="str">
        <f t="shared" si="25"/>
        <v>K</v>
      </c>
      <c r="H252" s="26" t="str">
        <f t="shared" si="27"/>
        <v>ftp://wcftp.washoecounty.us/outtoworld/Neighborhood_Atlas/GA.pdf</v>
      </c>
      <c r="I252" s="30" t="str">
        <f t="shared" si="28"/>
        <v>https://www2.washoecounty.us/assessor/cama/search_download.php?command=dnld&amp;list=nbcsearch&amp;nbc=GADK</v>
      </c>
      <c r="J252" s="11" t="s">
        <v>1279</v>
      </c>
      <c r="K252" s="23" t="s">
        <v>737</v>
      </c>
      <c r="N252" s="12" t="str">
        <f t="shared" si="29"/>
        <v>GA</v>
      </c>
      <c r="O252" s="12" t="str">
        <f t="shared" si="30"/>
        <v>G</v>
      </c>
      <c r="P252" s="12" t="str">
        <f t="shared" si="31"/>
        <v>K</v>
      </c>
    </row>
    <row r="253" spans="1:16" x14ac:dyDescent="0.3">
      <c r="A253" s="16" t="str">
        <f t="shared" si="26"/>
        <v>Claridge Point</v>
      </c>
      <c r="B253" s="52" t="str">
        <f>VLOOKUP(N253,Keys!$I$3:$J$21,2)</f>
        <v>Central Washoe County</v>
      </c>
      <c r="C253" s="52" t="str">
        <f>VLOOKUP(D253,Keys!$Q$3:$S$31,2)</f>
        <v>Reno,  Anderson Acres, Black Springs, Bordertown, Golden Valley, Lemmon Valley, Panther Valley, Rancho Haven, Red Rock, Sierra, Silver Knolls, Stead</v>
      </c>
      <c r="D253" s="57">
        <f>VLOOKUP(N253,Keys!$D$3:$E$118,2)</f>
        <v>89506</v>
      </c>
      <c r="E253" s="12" t="str">
        <f>VLOOKUP(G253,Keys!$A$3:$B$30,2)</f>
        <v>SFR &lt; 6,000 Sf -- Patio Homes -- Site Values</v>
      </c>
      <c r="F253" s="19" t="str">
        <f t="shared" si="24"/>
        <v>GAG</v>
      </c>
      <c r="G253" s="21" t="str">
        <f t="shared" si="25"/>
        <v>B</v>
      </c>
      <c r="H253" s="26" t="str">
        <f t="shared" si="27"/>
        <v>ftp://wcftp.washoecounty.us/outtoworld/Neighborhood_Atlas/GA.pdf</v>
      </c>
      <c r="I253" s="30" t="str">
        <f t="shared" si="28"/>
        <v>https://www2.washoecounty.us/assessor/cama/search_download.php?command=dnld&amp;list=nbcsearch&amp;nbc=GAGB</v>
      </c>
      <c r="J253" s="11" t="s">
        <v>1279</v>
      </c>
      <c r="K253" s="23" t="s">
        <v>740</v>
      </c>
      <c r="N253" s="12" t="str">
        <f t="shared" si="29"/>
        <v>GA</v>
      </c>
      <c r="O253" s="12" t="str">
        <f t="shared" si="30"/>
        <v>G</v>
      </c>
      <c r="P253" s="12" t="str">
        <f t="shared" si="31"/>
        <v>B</v>
      </c>
    </row>
    <row r="254" spans="1:16" x14ac:dyDescent="0.3">
      <c r="A254" s="16" t="str">
        <f t="shared" si="26"/>
        <v>Commercial</v>
      </c>
      <c r="B254" s="52" t="str">
        <f>VLOOKUP(N254,Keys!$I$3:$J$21,2)</f>
        <v>Central Washoe County</v>
      </c>
      <c r="C254" s="52" t="str">
        <f>VLOOKUP(D254,Keys!$Q$3:$S$31,2)</f>
        <v>Reno,  Anderson Acres, Black Springs, Bordertown, Golden Valley, Lemmon Valley, Panther Valley, Rancho Haven, Red Rock, Sierra, Silver Knolls, Stead</v>
      </c>
      <c r="D254" s="57">
        <f>VLOOKUP(N254,Keys!$D$3:$E$118,2)</f>
        <v>89506</v>
      </c>
      <c r="E254" s="12" t="str">
        <f>VLOOKUP(G254,Keys!$A$3:$B$30,2)</f>
        <v>Commercial - General -- Square Foot Values</v>
      </c>
      <c r="F254" s="19" t="str">
        <f t="shared" si="24"/>
        <v>GAJ</v>
      </c>
      <c r="G254" s="21" t="str">
        <f t="shared" si="25"/>
        <v>Q</v>
      </c>
      <c r="H254" s="26" t="str">
        <f t="shared" si="27"/>
        <v>ftp://wcftp.washoecounty.us/outtoworld/Neighborhood_Atlas/GA.pdf</v>
      </c>
      <c r="I254" s="30" t="str">
        <f t="shared" si="28"/>
        <v>https://www2.washoecounty.us/assessor/cama/search_download.php?command=dnld&amp;list=nbcsearch&amp;nbc=GAJQ</v>
      </c>
      <c r="J254" s="11" t="s">
        <v>1279</v>
      </c>
      <c r="K254" s="23" t="s">
        <v>743</v>
      </c>
      <c r="N254" s="12" t="str">
        <f t="shared" si="29"/>
        <v>GA</v>
      </c>
      <c r="O254" s="12" t="str">
        <f t="shared" si="30"/>
        <v>G</v>
      </c>
      <c r="P254" s="12" t="str">
        <f t="shared" si="31"/>
        <v>Q</v>
      </c>
    </row>
    <row r="255" spans="1:16" x14ac:dyDescent="0.3">
      <c r="A255" s="16" t="str">
        <f t="shared" si="26"/>
        <v>Large Acreage parcels (GR Zoning)</v>
      </c>
      <c r="B255" s="52" t="str">
        <f>VLOOKUP(N255,Keys!$I$3:$J$21,2)</f>
        <v>Central Washoe County</v>
      </c>
      <c r="C255" s="52" t="str">
        <f>VLOOKUP(D255,Keys!$Q$3:$S$31,2)</f>
        <v>Reno,  Anderson Acres, Black Springs, Bordertown, Golden Valley, Lemmon Valley, Panther Valley, Rancho Haven, Red Rock, Sierra, Silver Knolls, Stead</v>
      </c>
      <c r="D255" s="57">
        <f>VLOOKUP(N255,Keys!$D$3:$E$118,2)</f>
        <v>89506</v>
      </c>
      <c r="E255" s="12" t="str">
        <f>VLOOKUP(G255,Keys!$A$3:$B$30,2)</f>
        <v>SFR 40+ Acre Zoning -- Site Values / Per Acre</v>
      </c>
      <c r="F255" s="19" t="str">
        <f t="shared" si="24"/>
        <v>GAM</v>
      </c>
      <c r="G255" s="21" t="str">
        <f t="shared" si="25"/>
        <v>J</v>
      </c>
      <c r="H255" s="26" t="str">
        <f t="shared" si="27"/>
        <v>ftp://wcftp.washoecounty.us/outtoworld/Neighborhood_Atlas/GA.pdf</v>
      </c>
      <c r="I255" s="30" t="str">
        <f t="shared" si="28"/>
        <v>https://www2.washoecounty.us/assessor/cama/search_download.php?command=dnld&amp;list=nbcsearch&amp;nbc=GAMJ</v>
      </c>
      <c r="J255" s="11" t="s">
        <v>1279</v>
      </c>
      <c r="K255" s="23" t="s">
        <v>746</v>
      </c>
      <c r="N255" s="12" t="str">
        <f t="shared" si="29"/>
        <v>GA</v>
      </c>
      <c r="O255" s="12" t="str">
        <f t="shared" si="30"/>
        <v>G</v>
      </c>
      <c r="P255" s="12" t="str">
        <f t="shared" si="31"/>
        <v>J</v>
      </c>
    </row>
    <row r="256" spans="1:16" x14ac:dyDescent="0.3">
      <c r="A256" s="16" t="str">
        <f t="shared" si="26"/>
        <v>Westbrook lots</v>
      </c>
      <c r="B256" s="52" t="str">
        <f>VLOOKUP(N256,Keys!$I$3:$J$21,2)</f>
        <v>Central Washoe County</v>
      </c>
      <c r="C256" s="52" t="str">
        <f>VLOOKUP(D256,Keys!$Q$3:$S$31,2)</f>
        <v>Reno,  Anderson Acres, Black Springs, Bordertown, Golden Valley, Lemmon Valley, Panther Valley, Rancho Haven, Red Rock, Sierra, Silver Knolls, Stead</v>
      </c>
      <c r="D256" s="57">
        <f>VLOOKUP(N256,Keys!$D$3:$E$118,2)</f>
        <v>89506</v>
      </c>
      <c r="E256" s="12" t="str">
        <f>VLOOKUP(G256,Keys!$A$3:$B$30,2)</f>
        <v>SFR 12,000 - 15,000 Sf Zoning -- Site Values</v>
      </c>
      <c r="F256" s="19" t="str">
        <f t="shared" si="24"/>
        <v>GAQ</v>
      </c>
      <c r="G256" s="21" t="str">
        <f t="shared" si="25"/>
        <v>D</v>
      </c>
      <c r="H256" s="26" t="str">
        <f t="shared" si="27"/>
        <v>ftp://wcftp.washoecounty.us/outtoworld/Neighborhood_Atlas/GA.pdf</v>
      </c>
      <c r="I256" s="30" t="str">
        <f t="shared" si="28"/>
        <v>https://www2.washoecounty.us/assessor/cama/search_download.php?command=dnld&amp;list=nbcsearch&amp;nbc=GAQD</v>
      </c>
      <c r="J256" s="11" t="s">
        <v>1279</v>
      </c>
      <c r="K256" s="23" t="s">
        <v>749</v>
      </c>
      <c r="N256" s="12" t="str">
        <f t="shared" si="29"/>
        <v>GA</v>
      </c>
      <c r="O256" s="12" t="str">
        <f t="shared" si="30"/>
        <v>G</v>
      </c>
      <c r="P256" s="12" t="str">
        <f t="shared" si="31"/>
        <v>D</v>
      </c>
    </row>
    <row r="257" spans="1:16" x14ac:dyDescent="0.3">
      <c r="A257" s="16" t="str">
        <f t="shared" si="26"/>
        <v>Common area</v>
      </c>
      <c r="B257" s="52" t="str">
        <f>VLOOKUP(N257,Keys!$I$3:$J$21,2)</f>
        <v>Central Washoe County</v>
      </c>
      <c r="C257" s="52" t="str">
        <f>VLOOKUP(D257,Keys!$Q$3:$S$31,2)</f>
        <v>Reno,  Anderson Acres, Black Springs, Bordertown, Golden Valley, Lemmon Valley, Panther Valley, Rancho Haven, Red Rock, Sierra, Silver Knolls, Stead</v>
      </c>
      <c r="D257" s="57">
        <f>VLOOKUP(N257,Keys!$D$3:$E$118,2)</f>
        <v>89506</v>
      </c>
      <c r="E257" s="12" t="str">
        <f>VLOOKUP(G257,Keys!$A$3:$B$30,2)</f>
        <v>Token Values -- Common Area / Splinters / Unbuildable</v>
      </c>
      <c r="F257" s="19" t="str">
        <f t="shared" si="24"/>
        <v>GAV</v>
      </c>
      <c r="G257" s="21" t="str">
        <f t="shared" si="25"/>
        <v>V</v>
      </c>
      <c r="H257" s="26" t="str">
        <f t="shared" si="27"/>
        <v>ftp://wcftp.washoecounty.us/outtoworld/Neighborhood_Atlas/GA.pdf</v>
      </c>
      <c r="I257" s="30" t="str">
        <f t="shared" si="28"/>
        <v>https://www2.washoecounty.us/assessor/cama/search_download.php?command=dnld&amp;list=nbcsearch&amp;nbc=GAVV</v>
      </c>
      <c r="J257" s="11" t="s">
        <v>1279</v>
      </c>
      <c r="K257" s="23" t="s">
        <v>752</v>
      </c>
      <c r="N257" s="12" t="str">
        <f t="shared" si="29"/>
        <v>GA</v>
      </c>
      <c r="O257" s="12" t="str">
        <f t="shared" si="30"/>
        <v>G</v>
      </c>
      <c r="P257" s="12" t="str">
        <f t="shared" si="31"/>
        <v>V</v>
      </c>
    </row>
    <row r="258" spans="1:16" x14ac:dyDescent="0.3">
      <c r="A258" s="16" t="str">
        <f t="shared" si="26"/>
        <v>Golden Valley - Wild Stallion Estates</v>
      </c>
      <c r="B258" s="52" t="str">
        <f>VLOOKUP(N258,Keys!$I$3:$J$21,2)</f>
        <v>Central Washoe County</v>
      </c>
      <c r="C258" s="52" t="str">
        <f>VLOOKUP(D258,Keys!$Q$3:$S$31,2)</f>
        <v>Reno,  Anderson Acres, Black Springs, Bordertown, Golden Valley, Lemmon Valley, Panther Valley, Rancho Haven, Red Rock, Sierra, Silver Knolls, Stead</v>
      </c>
      <c r="D258" s="57">
        <f>VLOOKUP(N258,Keys!$D$3:$E$118,2)</f>
        <v>89506</v>
      </c>
      <c r="E258" s="12" t="str">
        <f>VLOOKUP(G258,Keys!$A$3:$B$30,2)</f>
        <v>SFR 6,000 - 9,000 Sf Zoning -- Site Values</v>
      </c>
      <c r="F258" s="19" t="str">
        <f t="shared" si="24"/>
        <v>GBB</v>
      </c>
      <c r="G258" s="21" t="str">
        <f t="shared" si="25"/>
        <v>C</v>
      </c>
      <c r="H258" s="26" t="str">
        <f t="shared" si="27"/>
        <v>ftp://wcftp.washoecounty.us/outtoworld/Neighborhood_Atlas/GB.pdf</v>
      </c>
      <c r="I258" s="30" t="str">
        <f t="shared" si="28"/>
        <v>https://www2.washoecounty.us/assessor/cama/search_download.php?command=dnld&amp;list=nbcsearch&amp;nbc=GBBC</v>
      </c>
      <c r="J258" s="11" t="s">
        <v>1279</v>
      </c>
      <c r="K258" s="23" t="s">
        <v>755</v>
      </c>
      <c r="N258" s="12" t="str">
        <f t="shared" si="29"/>
        <v>GB</v>
      </c>
      <c r="O258" s="12" t="str">
        <f t="shared" si="30"/>
        <v>G</v>
      </c>
      <c r="P258" s="12" t="str">
        <f t="shared" si="31"/>
        <v>C</v>
      </c>
    </row>
    <row r="259" spans="1:16" x14ac:dyDescent="0.3">
      <c r="A259" s="16" t="str">
        <f t="shared" si="26"/>
        <v>Golden Valley Industrial</v>
      </c>
      <c r="B259" s="52" t="str">
        <f>VLOOKUP(N259,Keys!$I$3:$J$21,2)</f>
        <v>Central Washoe County</v>
      </c>
      <c r="C259" s="52" t="str">
        <f>VLOOKUP(D259,Keys!$Q$3:$S$31,2)</f>
        <v>Reno,  Anderson Acres, Black Springs, Bordertown, Golden Valley, Lemmon Valley, Panther Valley, Rancho Haven, Red Rock, Sierra, Silver Knolls, Stead</v>
      </c>
      <c r="D259" s="57">
        <f>VLOOKUP(N259,Keys!$D$3:$E$118,2)</f>
        <v>89506</v>
      </c>
      <c r="E259" s="12" t="str">
        <f>VLOOKUP(G259,Keys!$A$3:$B$30,2)</f>
        <v>Industrial -- Square Foot Values</v>
      </c>
      <c r="F259" s="19" t="str">
        <f t="shared" ref="F259:F322" si="32">LEFT(K259,3)</f>
        <v>GBC</v>
      </c>
      <c r="G259" s="21" t="str">
        <f t="shared" ref="G259:G322" si="33">RIGHT(LEFT(K259,4),1)</f>
        <v>U</v>
      </c>
      <c r="H259" s="26" t="str">
        <f t="shared" si="27"/>
        <v>ftp://wcftp.washoecounty.us/outtoworld/Neighborhood_Atlas/GB.pdf</v>
      </c>
      <c r="I259" s="30" t="str">
        <f t="shared" si="28"/>
        <v>https://www2.washoecounty.us/assessor/cama/search_download.php?command=dnld&amp;list=nbcsearch&amp;nbc=GBCU</v>
      </c>
      <c r="J259" s="11" t="s">
        <v>1279</v>
      </c>
      <c r="K259" s="23" t="s">
        <v>758</v>
      </c>
      <c r="N259" s="12" t="str">
        <f t="shared" si="29"/>
        <v>GB</v>
      </c>
      <c r="O259" s="12" t="str">
        <f t="shared" si="30"/>
        <v>G</v>
      </c>
      <c r="P259" s="12" t="str">
        <f t="shared" si="31"/>
        <v>U</v>
      </c>
    </row>
    <row r="260" spans="1:16" x14ac:dyDescent="0.3">
      <c r="A260" s="16" t="str">
        <f t="shared" ref="A260:A323" si="34">SUBSTITUTE(K260,LEFT(K260,4)&amp;" - ","")</f>
        <v>Vacant SFR Land</v>
      </c>
      <c r="B260" s="52" t="str">
        <f>VLOOKUP(N260,Keys!$I$3:$J$21,2)</f>
        <v>Central Washoe County</v>
      </c>
      <c r="C260" s="52" t="str">
        <f>VLOOKUP(D260,Keys!$Q$3:$S$31,2)</f>
        <v>Reno,  Anderson Acres, Black Springs, Bordertown, Golden Valley, Lemmon Valley, Panther Valley, Rancho Haven, Red Rock, Sierra, Silver Knolls, Stead</v>
      </c>
      <c r="D260" s="57">
        <f>VLOOKUP(N260,Keys!$D$3:$E$118,2)</f>
        <v>89506</v>
      </c>
      <c r="E260" s="12" t="str">
        <f>VLOOKUP(G260,Keys!$A$3:$B$30,2)</f>
        <v>Centrally Assessed</v>
      </c>
      <c r="F260" s="19" t="str">
        <f t="shared" si="32"/>
        <v>GBE</v>
      </c>
      <c r="G260" s="21" t="str">
        <f t="shared" si="33"/>
        <v>Z</v>
      </c>
      <c r="H260" s="26" t="str">
        <f t="shared" ref="H260:H323" si="35">"ftp://wcftp.washoecounty.us/outtoworld/Neighborhood_Atlas/"&amp;LEFT(K260,2)&amp;".pdf"</f>
        <v>ftp://wcftp.washoecounty.us/outtoworld/Neighborhood_Atlas/GB.pdf</v>
      </c>
      <c r="I260" s="30" t="str">
        <f t="shared" ref="I260:I323" si="36">"https://www2.washoecounty.us/assessor/cama/search_download.php?command=dnld&amp;list=nbcsearch&amp;nbc="&amp;LEFT(K260,4)</f>
        <v>https://www2.washoecounty.us/assessor/cama/search_download.php?command=dnld&amp;list=nbcsearch&amp;nbc=GBEZ</v>
      </c>
      <c r="J260" s="11" t="s">
        <v>1279</v>
      </c>
      <c r="K260" s="23" t="s">
        <v>761</v>
      </c>
      <c r="N260" s="12" t="str">
        <f t="shared" ref="N260:N323" si="37">LEFT(K260,2)</f>
        <v>GB</v>
      </c>
      <c r="O260" s="12" t="str">
        <f t="shared" ref="O260:O323" si="38">LEFT(K260,1)</f>
        <v>G</v>
      </c>
      <c r="P260" s="12" t="str">
        <f t="shared" ref="P260:P323" si="39">RIGHT(LEFT(K260,4),1)</f>
        <v>Z</v>
      </c>
    </row>
    <row r="261" spans="1:16" x14ac:dyDescent="0.3">
      <c r="A261" s="16" t="str">
        <f t="shared" si="34"/>
        <v>Government</v>
      </c>
      <c r="B261" s="52" t="str">
        <f>VLOOKUP(N261,Keys!$I$3:$J$21,2)</f>
        <v>Central Washoe County</v>
      </c>
      <c r="C261" s="52" t="str">
        <f>VLOOKUP(D261,Keys!$Q$3:$S$31,2)</f>
        <v>Reno,  Anderson Acres, Black Springs, Bordertown, Golden Valley, Lemmon Valley, Panther Valley, Rancho Haven, Red Rock, Sierra, Silver Knolls, Stead</v>
      </c>
      <c r="D261" s="57">
        <f>VLOOKUP(N261,Keys!$D$3:$E$118,2)</f>
        <v>89506</v>
      </c>
      <c r="E261" s="12" t="str">
        <f>VLOOKUP(G261,Keys!$A$3:$B$30,2)</f>
        <v>Centrally Assessed</v>
      </c>
      <c r="F261" s="19" t="str">
        <f t="shared" si="32"/>
        <v>GBY</v>
      </c>
      <c r="G261" s="21" t="str">
        <f t="shared" si="33"/>
        <v>Y</v>
      </c>
      <c r="H261" s="26" t="str">
        <f t="shared" si="35"/>
        <v>ftp://wcftp.washoecounty.us/outtoworld/Neighborhood_Atlas/GB.pdf</v>
      </c>
      <c r="I261" s="30" t="str">
        <f t="shared" si="36"/>
        <v>https://www2.washoecounty.us/assessor/cama/search_download.php?command=dnld&amp;list=nbcsearch&amp;nbc=GBYY</v>
      </c>
      <c r="J261" s="11" t="s">
        <v>1279</v>
      </c>
      <c r="K261" s="23" t="s">
        <v>764</v>
      </c>
      <c r="N261" s="12" t="str">
        <f t="shared" si="37"/>
        <v>GB</v>
      </c>
      <c r="O261" s="12" t="str">
        <f t="shared" si="38"/>
        <v>G</v>
      </c>
      <c r="P261" s="12" t="str">
        <f t="shared" si="39"/>
        <v>Y</v>
      </c>
    </row>
    <row r="262" spans="1:16" x14ac:dyDescent="0.3">
      <c r="A262" s="16" t="str">
        <f t="shared" si="34"/>
        <v>Cold Springs Reno Park Estates</v>
      </c>
      <c r="B262" s="52" t="str">
        <f>VLOOKUP(N262,Keys!$I$3:$J$21,2)</f>
        <v>Central Washoe County</v>
      </c>
      <c r="C262" s="52" t="str">
        <f>VLOOKUP(D262,Keys!$Q$3:$S$31,2)</f>
        <v xml:space="preserve">Reno,  Bordertown, Cold Springs, Silver Knolls        </v>
      </c>
      <c r="D262" s="57">
        <f>VLOOKUP(N262,Keys!$D$3:$E$118,2)</f>
        <v>89508</v>
      </c>
      <c r="E262" s="12" t="str">
        <f>VLOOKUP(G262,Keys!$A$3:$B$30,2)</f>
        <v>SFR 12,000 - 15,000 Sf Zoning -- Site Values</v>
      </c>
      <c r="F262" s="19" t="str">
        <f t="shared" si="32"/>
        <v>GCC</v>
      </c>
      <c r="G262" s="21" t="str">
        <f t="shared" si="33"/>
        <v>D</v>
      </c>
      <c r="H262" s="26" t="str">
        <f t="shared" si="35"/>
        <v>ftp://wcftp.washoecounty.us/outtoworld/Neighborhood_Atlas/GC.pdf</v>
      </c>
      <c r="I262" s="30" t="str">
        <f t="shared" si="36"/>
        <v>https://www2.washoecounty.us/assessor/cama/search_download.php?command=dnld&amp;list=nbcsearch&amp;nbc=GCCD</v>
      </c>
      <c r="J262" s="11" t="s">
        <v>1279</v>
      </c>
      <c r="K262" s="23" t="s">
        <v>767</v>
      </c>
      <c r="N262" s="12" t="str">
        <f t="shared" si="37"/>
        <v>GC</v>
      </c>
      <c r="O262" s="12" t="str">
        <f t="shared" si="38"/>
        <v>G</v>
      </c>
      <c r="P262" s="12" t="str">
        <f t="shared" si="39"/>
        <v>D</v>
      </c>
    </row>
    <row r="263" spans="1:16" x14ac:dyDescent="0.3">
      <c r="A263" s="16" t="str">
        <f t="shared" si="34"/>
        <v>Cold Springs Reno Park</v>
      </c>
      <c r="B263" s="52" t="str">
        <f>VLOOKUP(N263,Keys!$I$3:$J$21,2)</f>
        <v>Central Washoe County</v>
      </c>
      <c r="C263" s="52" t="str">
        <f>VLOOKUP(D263,Keys!$Q$3:$S$31,2)</f>
        <v xml:space="preserve">Reno,  Bordertown, Cold Springs, Silver Knolls        </v>
      </c>
      <c r="D263" s="57">
        <f>VLOOKUP(N263,Keys!$D$3:$E$118,2)</f>
        <v>89508</v>
      </c>
      <c r="E263" s="12" t="str">
        <f>VLOOKUP(G263,Keys!$A$3:$B$30,2)</f>
        <v>SFR 12,000 - 15,000 Sf Zoning -- Site Values</v>
      </c>
      <c r="F263" s="19" t="str">
        <f t="shared" si="32"/>
        <v>GCE</v>
      </c>
      <c r="G263" s="21" t="str">
        <f t="shared" si="33"/>
        <v>D</v>
      </c>
      <c r="H263" s="26" t="str">
        <f t="shared" si="35"/>
        <v>ftp://wcftp.washoecounty.us/outtoworld/Neighborhood_Atlas/GC.pdf</v>
      </c>
      <c r="I263" s="30" t="str">
        <f t="shared" si="36"/>
        <v>https://www2.washoecounty.us/assessor/cama/search_download.php?command=dnld&amp;list=nbcsearch&amp;nbc=GCED</v>
      </c>
      <c r="J263" s="11" t="s">
        <v>1279</v>
      </c>
      <c r="K263" s="23" t="s">
        <v>770</v>
      </c>
      <c r="N263" s="12" t="str">
        <f t="shared" si="37"/>
        <v>GC</v>
      </c>
      <c r="O263" s="12" t="str">
        <f t="shared" si="38"/>
        <v>G</v>
      </c>
      <c r="P263" s="12" t="str">
        <f t="shared" si="39"/>
        <v>D</v>
      </c>
    </row>
    <row r="264" spans="1:16" x14ac:dyDescent="0.3">
      <c r="A264" s="16" t="str">
        <f t="shared" si="34"/>
        <v>40 Acre Parcels</v>
      </c>
      <c r="B264" s="52" t="str">
        <f>VLOOKUP(N264,Keys!$I$3:$J$21,2)</f>
        <v>Central Washoe County</v>
      </c>
      <c r="C264" s="52" t="str">
        <f>VLOOKUP(D264,Keys!$Q$3:$S$31,2)</f>
        <v xml:space="preserve">Reno,  Bordertown, Cold Springs, Silver Knolls        </v>
      </c>
      <c r="D264" s="57">
        <f>VLOOKUP(N264,Keys!$D$3:$E$118,2)</f>
        <v>89508</v>
      </c>
      <c r="E264" s="12" t="str">
        <f>VLOOKUP(G264,Keys!$A$3:$B$30,2)</f>
        <v>SFR 40+ Acre Zoning -- Site Values / Per Acre</v>
      </c>
      <c r="F264" s="19" t="str">
        <f t="shared" si="32"/>
        <v>GCH</v>
      </c>
      <c r="G264" s="21" t="str">
        <f t="shared" si="33"/>
        <v>J</v>
      </c>
      <c r="H264" s="26" t="str">
        <f t="shared" si="35"/>
        <v>ftp://wcftp.washoecounty.us/outtoworld/Neighborhood_Atlas/GC.pdf</v>
      </c>
      <c r="I264" s="30" t="str">
        <f t="shared" si="36"/>
        <v>https://www2.washoecounty.us/assessor/cama/search_download.php?command=dnld&amp;list=nbcsearch&amp;nbc=GCHJ</v>
      </c>
      <c r="J264" s="11" t="s">
        <v>1279</v>
      </c>
      <c r="K264" s="23" t="s">
        <v>773</v>
      </c>
      <c r="N264" s="12" t="str">
        <f t="shared" si="37"/>
        <v>GC</v>
      </c>
      <c r="O264" s="12" t="str">
        <f t="shared" si="38"/>
        <v>G</v>
      </c>
      <c r="P264" s="12" t="str">
        <f t="shared" si="39"/>
        <v>J</v>
      </c>
    </row>
    <row r="265" spans="1:16" x14ac:dyDescent="0.3">
      <c r="A265" s="16" t="str">
        <f t="shared" si="34"/>
        <v>Open Space</v>
      </c>
      <c r="B265" s="52" t="str">
        <f>VLOOKUP(N265,Keys!$I$3:$J$21,2)</f>
        <v>Central Washoe County</v>
      </c>
      <c r="C265" s="52" t="str">
        <f>VLOOKUP(D265,Keys!$Q$3:$S$31,2)</f>
        <v xml:space="preserve">Reno,  Bordertown, Cold Springs, Silver Knolls        </v>
      </c>
      <c r="D265" s="57">
        <f>VLOOKUP(N265,Keys!$D$3:$E$118,2)</f>
        <v>89508</v>
      </c>
      <c r="E265" s="12" t="str">
        <f>VLOOKUP(G265,Keys!$A$3:$B$30,2)</f>
        <v>Centrally Assessed</v>
      </c>
      <c r="F265" s="19" t="str">
        <f t="shared" si="32"/>
        <v>GCK</v>
      </c>
      <c r="G265" s="21" t="str">
        <f t="shared" si="33"/>
        <v>Z</v>
      </c>
      <c r="H265" s="26" t="str">
        <f t="shared" si="35"/>
        <v>ftp://wcftp.washoecounty.us/outtoworld/Neighborhood_Atlas/GC.pdf</v>
      </c>
      <c r="I265" s="30" t="str">
        <f t="shared" si="36"/>
        <v>https://www2.washoecounty.us/assessor/cama/search_download.php?command=dnld&amp;list=nbcsearch&amp;nbc=GCKZ</v>
      </c>
      <c r="J265" s="11" t="s">
        <v>1279</v>
      </c>
      <c r="K265" s="23" t="s">
        <v>776</v>
      </c>
      <c r="N265" s="12" t="str">
        <f t="shared" si="37"/>
        <v>GC</v>
      </c>
      <c r="O265" s="12" t="str">
        <f t="shared" si="38"/>
        <v>G</v>
      </c>
      <c r="P265" s="12" t="str">
        <f t="shared" si="39"/>
        <v>Z</v>
      </c>
    </row>
    <row r="266" spans="1:16" x14ac:dyDescent="0.3">
      <c r="A266" s="16" t="str">
        <f t="shared" si="34"/>
        <v>Mobile Home Park</v>
      </c>
      <c r="B266" s="52" t="str">
        <f>VLOOKUP(N266,Keys!$I$3:$J$21,2)</f>
        <v>Central Washoe County</v>
      </c>
      <c r="C266" s="52" t="str">
        <f>VLOOKUP(D266,Keys!$Q$3:$S$31,2)</f>
        <v xml:space="preserve">Reno,  Bordertown, Cold Springs, Silver Knolls        </v>
      </c>
      <c r="D266" s="57">
        <f>VLOOKUP(N266,Keys!$D$3:$E$118,2)</f>
        <v>89508</v>
      </c>
      <c r="E266" s="12" t="str">
        <f>VLOOKUP(G266,Keys!$A$3:$B$30,2)</f>
        <v>MF - Mobile Home / RV Parks -- Per Unit Values (LUC 35)</v>
      </c>
      <c r="F266" s="19" t="str">
        <f t="shared" si="32"/>
        <v>GCN</v>
      </c>
      <c r="G266" s="21" t="str">
        <f t="shared" si="33"/>
        <v>N</v>
      </c>
      <c r="H266" s="26" t="str">
        <f t="shared" si="35"/>
        <v>ftp://wcftp.washoecounty.us/outtoworld/Neighborhood_Atlas/GC.pdf</v>
      </c>
      <c r="I266" s="30" t="str">
        <f t="shared" si="36"/>
        <v>https://www2.washoecounty.us/assessor/cama/search_download.php?command=dnld&amp;list=nbcsearch&amp;nbc=GCNN</v>
      </c>
      <c r="J266" s="11" t="s">
        <v>1279</v>
      </c>
      <c r="K266" s="23" t="s">
        <v>779</v>
      </c>
      <c r="N266" s="12" t="str">
        <f t="shared" si="37"/>
        <v>GC</v>
      </c>
      <c r="O266" s="12" t="str">
        <f t="shared" si="38"/>
        <v>G</v>
      </c>
      <c r="P266" s="12" t="str">
        <f t="shared" si="39"/>
        <v>N</v>
      </c>
    </row>
    <row r="267" spans="1:16" x14ac:dyDescent="0.3">
      <c r="A267" s="16" t="str">
        <f t="shared" si="34"/>
        <v>Common Area/Token Area</v>
      </c>
      <c r="B267" s="52" t="str">
        <f>VLOOKUP(N267,Keys!$I$3:$J$21,2)</f>
        <v>Central Washoe County</v>
      </c>
      <c r="C267" s="52" t="str">
        <f>VLOOKUP(D267,Keys!$Q$3:$S$31,2)</f>
        <v xml:space="preserve">Reno,  Bordertown, Cold Springs, Silver Knolls        </v>
      </c>
      <c r="D267" s="57">
        <f>VLOOKUP(N267,Keys!$D$3:$E$118,2)</f>
        <v>89508</v>
      </c>
      <c r="E267" s="12" t="str">
        <f>VLOOKUP(G267,Keys!$A$3:$B$30,2)</f>
        <v>Token Values -- Common Area / Splinters / Unbuildable</v>
      </c>
      <c r="F267" s="19" t="str">
        <f t="shared" si="32"/>
        <v>GCV</v>
      </c>
      <c r="G267" s="21" t="str">
        <f t="shared" si="33"/>
        <v>V</v>
      </c>
      <c r="H267" s="26" t="str">
        <f t="shared" si="35"/>
        <v>ftp://wcftp.washoecounty.us/outtoworld/Neighborhood_Atlas/GC.pdf</v>
      </c>
      <c r="I267" s="30" t="str">
        <f t="shared" si="36"/>
        <v>https://www2.washoecounty.us/assessor/cama/search_download.php?command=dnld&amp;list=nbcsearch&amp;nbc=GCVV</v>
      </c>
      <c r="J267" s="11" t="s">
        <v>1279</v>
      </c>
      <c r="K267" s="23" t="s">
        <v>782</v>
      </c>
      <c r="N267" s="12" t="str">
        <f t="shared" si="37"/>
        <v>GC</v>
      </c>
      <c r="O267" s="12" t="str">
        <f t="shared" si="38"/>
        <v>G</v>
      </c>
      <c r="P267" s="12" t="str">
        <f t="shared" si="39"/>
        <v>V</v>
      </c>
    </row>
    <row r="268" spans="1:16" x14ac:dyDescent="0.3">
      <c r="A268" s="16" t="str">
        <f t="shared" si="34"/>
        <v>Acreage Parcels (LDS Zoning)</v>
      </c>
      <c r="B268" s="52" t="str">
        <f>VLOOKUP(N268,Keys!$I$3:$J$21,2)</f>
        <v>Central Washoe County</v>
      </c>
      <c r="C268" s="52" t="str">
        <f>VLOOKUP(D268,Keys!$Q$3:$S$31,2)</f>
        <v xml:space="preserve">Reno,  Bordertown, Cold Springs, Silver Knolls        </v>
      </c>
      <c r="D268" s="57">
        <f>VLOOKUP(N268,Keys!$D$3:$E$118,2)</f>
        <v>89508</v>
      </c>
      <c r="E268" s="12" t="str">
        <f>VLOOKUP(G268,Keys!$A$3:$B$30,2)</f>
        <v>SFR 1 Acre Zoning -- Site Values</v>
      </c>
      <c r="F268" s="19" t="str">
        <f t="shared" si="32"/>
        <v>GDA</v>
      </c>
      <c r="G268" s="21" t="str">
        <f t="shared" si="33"/>
        <v>F</v>
      </c>
      <c r="H268" s="26" t="str">
        <f t="shared" si="35"/>
        <v>ftp://wcftp.washoecounty.us/outtoworld/Neighborhood_Atlas/GD.pdf</v>
      </c>
      <c r="I268" s="30" t="str">
        <f t="shared" si="36"/>
        <v>https://www2.washoecounty.us/assessor/cama/search_download.php?command=dnld&amp;list=nbcsearch&amp;nbc=GDAF</v>
      </c>
      <c r="J268" s="11" t="s">
        <v>1279</v>
      </c>
      <c r="K268" s="23" t="s">
        <v>785</v>
      </c>
      <c r="N268" s="12" t="str">
        <f t="shared" si="37"/>
        <v>GD</v>
      </c>
      <c r="O268" s="12" t="str">
        <f t="shared" si="38"/>
        <v>G</v>
      </c>
      <c r="P268" s="12" t="str">
        <f t="shared" si="39"/>
        <v>F</v>
      </c>
    </row>
    <row r="269" spans="1:16" x14ac:dyDescent="0.3">
      <c r="A269" s="16" t="str">
        <f t="shared" si="34"/>
        <v>Silver Knolls Commercial</v>
      </c>
      <c r="B269" s="52" t="str">
        <f>VLOOKUP(N269,Keys!$I$3:$J$21,2)</f>
        <v>Central Washoe County</v>
      </c>
      <c r="C269" s="52" t="str">
        <f>VLOOKUP(D269,Keys!$Q$3:$S$31,2)</f>
        <v xml:space="preserve">Reno,  Bordertown, Cold Springs, Silver Knolls        </v>
      </c>
      <c r="D269" s="57">
        <f>VLOOKUP(N269,Keys!$D$3:$E$118,2)</f>
        <v>89508</v>
      </c>
      <c r="E269" s="12" t="str">
        <f>VLOOKUP(G269,Keys!$A$3:$B$30,2)</f>
        <v>Commercial - General -- Square Foot Values</v>
      </c>
      <c r="F269" s="19" t="str">
        <f t="shared" si="32"/>
        <v>GDE</v>
      </c>
      <c r="G269" s="21" t="str">
        <f t="shared" si="33"/>
        <v>Q</v>
      </c>
      <c r="H269" s="26" t="str">
        <f t="shared" si="35"/>
        <v>ftp://wcftp.washoecounty.us/outtoworld/Neighborhood_Atlas/GD.pdf</v>
      </c>
      <c r="I269" s="30" t="str">
        <f t="shared" si="36"/>
        <v>https://www2.washoecounty.us/assessor/cama/search_download.php?command=dnld&amp;list=nbcsearch&amp;nbc=GDEQ</v>
      </c>
      <c r="J269" s="11" t="s">
        <v>1279</v>
      </c>
      <c r="K269" s="23" t="s">
        <v>788</v>
      </c>
      <c r="N269" s="12" t="str">
        <f t="shared" si="37"/>
        <v>GD</v>
      </c>
      <c r="O269" s="12" t="str">
        <f t="shared" si="38"/>
        <v>G</v>
      </c>
      <c r="P269" s="12" t="str">
        <f t="shared" si="39"/>
        <v>Q</v>
      </c>
    </row>
    <row r="270" spans="1:16" x14ac:dyDescent="0.3">
      <c r="A270" s="16" t="str">
        <f t="shared" si="34"/>
        <v>Red Rock - Silver Terrace</v>
      </c>
      <c r="B270" s="52" t="str">
        <f>VLOOKUP(N270,Keys!$I$3:$J$21,2)</f>
        <v>Central Washoe County</v>
      </c>
      <c r="C270" s="52" t="str">
        <f>VLOOKUP(D270,Keys!$Q$3:$S$31,2)</f>
        <v>Reno,  Anderson Acres, Black Springs, Bordertown, Golden Valley, Lemmon Valley, Panther Valley, Rancho Haven, Red Rock, Sierra, Silver Knolls, Stead</v>
      </c>
      <c r="D270" s="57">
        <f>VLOOKUP(N270,Keys!$D$3:$E$118,2)</f>
        <v>89506</v>
      </c>
      <c r="E270" s="12" t="str">
        <f>VLOOKUP(G270,Keys!$A$3:$B$30,2)</f>
        <v>Condos / Townhouse - Site Values</v>
      </c>
      <c r="F270" s="19" t="str">
        <f t="shared" si="32"/>
        <v>GEA</v>
      </c>
      <c r="G270" s="21" t="str">
        <f t="shared" si="33"/>
        <v>A</v>
      </c>
      <c r="H270" s="26" t="str">
        <f t="shared" si="35"/>
        <v>ftp://wcftp.washoecounty.us/outtoworld/Neighborhood_Atlas/GE.pdf</v>
      </c>
      <c r="I270" s="30" t="str">
        <f t="shared" si="36"/>
        <v>https://www2.washoecounty.us/assessor/cama/search_download.php?command=dnld&amp;list=nbcsearch&amp;nbc=GEAA</v>
      </c>
      <c r="J270" s="11" t="s">
        <v>1279</v>
      </c>
      <c r="K270" s="23" t="s">
        <v>791</v>
      </c>
      <c r="N270" s="12" t="str">
        <f t="shared" si="37"/>
        <v>GE</v>
      </c>
      <c r="O270" s="12" t="str">
        <f t="shared" si="38"/>
        <v>G</v>
      </c>
      <c r="P270" s="12" t="str">
        <f t="shared" si="39"/>
        <v>A</v>
      </c>
    </row>
    <row r="271" spans="1:16" x14ac:dyDescent="0.3">
      <c r="A271" s="16" t="str">
        <f t="shared" si="34"/>
        <v>Stead SFRs</v>
      </c>
      <c r="B271" s="52" t="str">
        <f>VLOOKUP(N271,Keys!$I$3:$J$21,2)</f>
        <v>Central Washoe County</v>
      </c>
      <c r="C271" s="52" t="str">
        <f>VLOOKUP(D271,Keys!$Q$3:$S$31,2)</f>
        <v>Reno,  Anderson Acres, Black Springs, Bordertown, Golden Valley, Lemmon Valley, Panther Valley, Rancho Haven, Red Rock, Sierra, Silver Knolls, Stead</v>
      </c>
      <c r="D271" s="57">
        <f>VLOOKUP(N271,Keys!$D$3:$E$118,2)</f>
        <v>89506</v>
      </c>
      <c r="E271" s="12" t="str">
        <f>VLOOKUP(G271,Keys!$A$3:$B$30,2)</f>
        <v>SFR &lt; 6,000 Sf -- Patio Homes -- Site Values</v>
      </c>
      <c r="F271" s="19" t="str">
        <f t="shared" si="32"/>
        <v>GEB</v>
      </c>
      <c r="G271" s="21" t="str">
        <f t="shared" si="33"/>
        <v>B</v>
      </c>
      <c r="H271" s="26" t="str">
        <f t="shared" si="35"/>
        <v>ftp://wcftp.washoecounty.us/outtoworld/Neighborhood_Atlas/GE.pdf</v>
      </c>
      <c r="I271" s="30" t="str">
        <f t="shared" si="36"/>
        <v>https://www2.washoecounty.us/assessor/cama/search_download.php?command=dnld&amp;list=nbcsearch&amp;nbc=GEBB</v>
      </c>
      <c r="J271" s="11" t="s">
        <v>1279</v>
      </c>
      <c r="K271" s="23" t="s">
        <v>794</v>
      </c>
      <c r="N271" s="12" t="str">
        <f t="shared" si="37"/>
        <v>GE</v>
      </c>
      <c r="O271" s="12" t="str">
        <f t="shared" si="38"/>
        <v>G</v>
      </c>
      <c r="P271" s="12" t="str">
        <f t="shared" si="39"/>
        <v>B</v>
      </c>
    </row>
    <row r="272" spans="1:16" x14ac:dyDescent="0.3">
      <c r="A272" s="16" t="str">
        <f t="shared" si="34"/>
        <v>Stead - Villas at Sky Vista</v>
      </c>
      <c r="B272" s="52" t="str">
        <f>VLOOKUP(N272,Keys!$I$3:$J$21,2)</f>
        <v>Central Washoe County</v>
      </c>
      <c r="C272" s="52" t="str">
        <f>VLOOKUP(D272,Keys!$Q$3:$S$31,2)</f>
        <v>Reno,  Anderson Acres, Black Springs, Bordertown, Golden Valley, Lemmon Valley, Panther Valley, Rancho Haven, Red Rock, Sierra, Silver Knolls, Stead</v>
      </c>
      <c r="D272" s="57">
        <f>VLOOKUP(N272,Keys!$D$3:$E$118,2)</f>
        <v>89506</v>
      </c>
      <c r="E272" s="12" t="str">
        <f>VLOOKUP(G272,Keys!$A$3:$B$30,2)</f>
        <v>Condos / Townhouse - Site Values</v>
      </c>
      <c r="F272" s="19" t="str">
        <f t="shared" si="32"/>
        <v>GED</v>
      </c>
      <c r="G272" s="21" t="str">
        <f t="shared" si="33"/>
        <v>A</v>
      </c>
      <c r="H272" s="26" t="str">
        <f t="shared" si="35"/>
        <v>ftp://wcftp.washoecounty.us/outtoworld/Neighborhood_Atlas/GE.pdf</v>
      </c>
      <c r="I272" s="30" t="str">
        <f t="shared" si="36"/>
        <v>https://www2.washoecounty.us/assessor/cama/search_download.php?command=dnld&amp;list=nbcsearch&amp;nbc=GEDA</v>
      </c>
      <c r="J272" s="11" t="s">
        <v>1279</v>
      </c>
      <c r="K272" s="23" t="s">
        <v>797</v>
      </c>
      <c r="N272" s="12" t="str">
        <f t="shared" si="37"/>
        <v>GE</v>
      </c>
      <c r="O272" s="12" t="str">
        <f t="shared" si="38"/>
        <v>G</v>
      </c>
      <c r="P272" s="12" t="str">
        <f t="shared" si="39"/>
        <v>A</v>
      </c>
    </row>
    <row r="273" spans="1:16" x14ac:dyDescent="0.3">
      <c r="A273" s="16" t="str">
        <f t="shared" si="34"/>
        <v>Stead - Sky Vista Apts</v>
      </c>
      <c r="B273" s="52" t="str">
        <f>VLOOKUP(N273,Keys!$I$3:$J$21,2)</f>
        <v>Central Washoe County</v>
      </c>
      <c r="C273" s="52" t="str">
        <f>VLOOKUP(D273,Keys!$Q$3:$S$31,2)</f>
        <v>Reno,  Anderson Acres, Black Springs, Bordertown, Golden Valley, Lemmon Valley, Panther Valley, Rancho Haven, Red Rock, Sierra, Silver Knolls, Stead</v>
      </c>
      <c r="D273" s="57">
        <f>VLOOKUP(N273,Keys!$D$3:$E$118,2)</f>
        <v>89506</v>
      </c>
      <c r="E273" s="12" t="str">
        <f>VLOOKUP(G273,Keys!$A$3:$B$30,2)</f>
        <v>MF - Low to Medium Density --14-21</v>
      </c>
      <c r="F273" s="19" t="str">
        <f t="shared" si="32"/>
        <v>GED</v>
      </c>
      <c r="G273" s="21" t="str">
        <f t="shared" si="33"/>
        <v>M</v>
      </c>
      <c r="H273" s="26" t="str">
        <f t="shared" si="35"/>
        <v>ftp://wcftp.washoecounty.us/outtoworld/Neighborhood_Atlas/GE.pdf</v>
      </c>
      <c r="I273" s="30" t="str">
        <f t="shared" si="36"/>
        <v>https://www2.washoecounty.us/assessor/cama/search_download.php?command=dnld&amp;list=nbcsearch&amp;nbc=GEDM</v>
      </c>
      <c r="J273" s="11" t="s">
        <v>1279</v>
      </c>
      <c r="K273" s="23" t="s">
        <v>800</v>
      </c>
      <c r="N273" s="12" t="str">
        <f t="shared" si="37"/>
        <v>GE</v>
      </c>
      <c r="O273" s="12" t="str">
        <f t="shared" si="38"/>
        <v>G</v>
      </c>
      <c r="P273" s="12" t="str">
        <f t="shared" si="39"/>
        <v>M</v>
      </c>
    </row>
    <row r="274" spans="1:16" x14ac:dyDescent="0.3">
      <c r="A274" s="16" t="str">
        <f t="shared" si="34"/>
        <v>Stead Industrial Area</v>
      </c>
      <c r="B274" s="52" t="str">
        <f>VLOOKUP(N274,Keys!$I$3:$J$21,2)</f>
        <v>Central Washoe County</v>
      </c>
      <c r="C274" s="52" t="str">
        <f>VLOOKUP(D274,Keys!$Q$3:$S$31,2)</f>
        <v>Reno,  Anderson Acres, Black Springs, Bordertown, Golden Valley, Lemmon Valley, Panther Valley, Rancho Haven, Red Rock, Sierra, Silver Knolls, Stead</v>
      </c>
      <c r="D274" s="57">
        <f>VLOOKUP(N274,Keys!$D$3:$E$118,2)</f>
        <v>89506</v>
      </c>
      <c r="E274" s="12" t="str">
        <f>VLOOKUP(G274,Keys!$A$3:$B$30,2)</f>
        <v>Industrial -- Square Foot Values</v>
      </c>
      <c r="F274" s="19" t="str">
        <f t="shared" si="32"/>
        <v>GED</v>
      </c>
      <c r="G274" s="21" t="str">
        <f t="shared" si="33"/>
        <v>U</v>
      </c>
      <c r="H274" s="26" t="str">
        <f t="shared" si="35"/>
        <v>ftp://wcftp.washoecounty.us/outtoworld/Neighborhood_Atlas/GE.pdf</v>
      </c>
      <c r="I274" s="30" t="str">
        <f t="shared" si="36"/>
        <v>https://www2.washoecounty.us/assessor/cama/search_download.php?command=dnld&amp;list=nbcsearch&amp;nbc=GEDU</v>
      </c>
      <c r="J274" s="11" t="s">
        <v>1279</v>
      </c>
      <c r="K274" s="23" t="s">
        <v>803</v>
      </c>
      <c r="N274" s="12" t="str">
        <f t="shared" si="37"/>
        <v>GE</v>
      </c>
      <c r="O274" s="12" t="str">
        <f t="shared" si="38"/>
        <v>G</v>
      </c>
      <c r="P274" s="12" t="str">
        <f t="shared" si="39"/>
        <v>U</v>
      </c>
    </row>
    <row r="275" spans="1:16" x14ac:dyDescent="0.3">
      <c r="A275" s="16" t="str">
        <f t="shared" si="34"/>
        <v>Stead - Hazelcrest Condos</v>
      </c>
      <c r="B275" s="52" t="str">
        <f>VLOOKUP(N275,Keys!$I$3:$J$21,2)</f>
        <v>Central Washoe County</v>
      </c>
      <c r="C275" s="52" t="str">
        <f>VLOOKUP(D275,Keys!$Q$3:$S$31,2)</f>
        <v>Reno,  Anderson Acres, Black Springs, Bordertown, Golden Valley, Lemmon Valley, Panther Valley, Rancho Haven, Red Rock, Sierra, Silver Knolls, Stead</v>
      </c>
      <c r="D275" s="57">
        <f>VLOOKUP(N275,Keys!$D$3:$E$118,2)</f>
        <v>89506</v>
      </c>
      <c r="E275" s="12" t="str">
        <f>VLOOKUP(G275,Keys!$A$3:$B$30,2)</f>
        <v>Condos / Townhouse - Site Values</v>
      </c>
      <c r="F275" s="19" t="str">
        <f t="shared" si="32"/>
        <v>GEF</v>
      </c>
      <c r="G275" s="21" t="str">
        <f t="shared" si="33"/>
        <v>A</v>
      </c>
      <c r="H275" s="26" t="str">
        <f t="shared" si="35"/>
        <v>ftp://wcftp.washoecounty.us/outtoworld/Neighborhood_Atlas/GE.pdf</v>
      </c>
      <c r="I275" s="30" t="str">
        <f t="shared" si="36"/>
        <v>https://www2.washoecounty.us/assessor/cama/search_download.php?command=dnld&amp;list=nbcsearch&amp;nbc=GEFA</v>
      </c>
      <c r="J275" s="11" t="s">
        <v>1279</v>
      </c>
      <c r="K275" s="23" t="s">
        <v>806</v>
      </c>
      <c r="N275" s="12" t="str">
        <f t="shared" si="37"/>
        <v>GE</v>
      </c>
      <c r="O275" s="12" t="str">
        <f t="shared" si="38"/>
        <v>G</v>
      </c>
      <c r="P275" s="12" t="str">
        <f t="shared" si="39"/>
        <v>A</v>
      </c>
    </row>
    <row r="276" spans="1:16" x14ac:dyDescent="0.3">
      <c r="A276" s="16" t="str">
        <f t="shared" si="34"/>
        <v>Terraview Condos</v>
      </c>
      <c r="B276" s="52" t="str">
        <f>VLOOKUP(N276,Keys!$I$3:$J$21,2)</f>
        <v>Central Washoe County</v>
      </c>
      <c r="C276" s="52" t="str">
        <f>VLOOKUP(D276,Keys!$Q$3:$S$31,2)</f>
        <v>Reno,  Anderson Acres, Black Springs, Bordertown, Golden Valley, Lemmon Valley, Panther Valley, Rancho Haven, Red Rock, Sierra, Silver Knolls, Stead</v>
      </c>
      <c r="D276" s="57">
        <f>VLOOKUP(N276,Keys!$D$3:$E$118,2)</f>
        <v>89506</v>
      </c>
      <c r="E276" s="12" t="str">
        <f>VLOOKUP(G276,Keys!$A$3:$B$30,2)</f>
        <v>MF - Low to Medium Density --14-21</v>
      </c>
      <c r="F276" s="19" t="str">
        <f t="shared" si="32"/>
        <v>GEG</v>
      </c>
      <c r="G276" s="21" t="str">
        <f t="shared" si="33"/>
        <v>M</v>
      </c>
      <c r="H276" s="26" t="str">
        <f t="shared" si="35"/>
        <v>ftp://wcftp.washoecounty.us/outtoworld/Neighborhood_Atlas/GE.pdf</v>
      </c>
      <c r="I276" s="30" t="str">
        <f t="shared" si="36"/>
        <v>https://www2.washoecounty.us/assessor/cama/search_download.php?command=dnld&amp;list=nbcsearch&amp;nbc=GEGM</v>
      </c>
      <c r="J276" s="11" t="s">
        <v>1279</v>
      </c>
      <c r="K276" s="23" t="s">
        <v>809</v>
      </c>
      <c r="N276" s="12" t="str">
        <f t="shared" si="37"/>
        <v>GE</v>
      </c>
      <c r="O276" s="12" t="str">
        <f t="shared" si="38"/>
        <v>G</v>
      </c>
      <c r="P276" s="12" t="str">
        <f t="shared" si="39"/>
        <v>M</v>
      </c>
    </row>
    <row r="277" spans="1:16" x14ac:dyDescent="0.3">
      <c r="A277" s="16" t="str">
        <f t="shared" si="34"/>
        <v>Stead - Peavine Estates Townhomes</v>
      </c>
      <c r="B277" s="52" t="str">
        <f>VLOOKUP(N277,Keys!$I$3:$J$21,2)</f>
        <v>Central Washoe County</v>
      </c>
      <c r="C277" s="52" t="str">
        <f>VLOOKUP(D277,Keys!$Q$3:$S$31,2)</f>
        <v>Reno,  Anderson Acres, Black Springs, Bordertown, Golden Valley, Lemmon Valley, Panther Valley, Rancho Haven, Red Rock, Sierra, Silver Knolls, Stead</v>
      </c>
      <c r="D277" s="57">
        <f>VLOOKUP(N277,Keys!$D$3:$E$118,2)</f>
        <v>89506</v>
      </c>
      <c r="E277" s="12" t="str">
        <f>VLOOKUP(G277,Keys!$A$3:$B$30,2)</f>
        <v>Condos / Townhouse - Site Values</v>
      </c>
      <c r="F277" s="19" t="str">
        <f t="shared" si="32"/>
        <v>GEJ</v>
      </c>
      <c r="G277" s="21" t="str">
        <f t="shared" si="33"/>
        <v>A</v>
      </c>
      <c r="H277" s="26" t="str">
        <f t="shared" si="35"/>
        <v>ftp://wcftp.washoecounty.us/outtoworld/Neighborhood_Atlas/GE.pdf</v>
      </c>
      <c r="I277" s="30" t="str">
        <f t="shared" si="36"/>
        <v>https://www2.washoecounty.us/assessor/cama/search_download.php?command=dnld&amp;list=nbcsearch&amp;nbc=GEJA</v>
      </c>
      <c r="J277" s="11" t="s">
        <v>1279</v>
      </c>
      <c r="K277" s="23" t="s">
        <v>812</v>
      </c>
      <c r="N277" s="12" t="str">
        <f t="shared" si="37"/>
        <v>GE</v>
      </c>
      <c r="O277" s="12" t="str">
        <f t="shared" si="38"/>
        <v>G</v>
      </c>
      <c r="P277" s="12" t="str">
        <f t="shared" si="39"/>
        <v>A</v>
      </c>
    </row>
    <row r="278" spans="1:16" x14ac:dyDescent="0.3">
      <c r="A278" s="16" t="str">
        <f t="shared" si="34"/>
        <v>Rancho Sub/Large Parcles</v>
      </c>
      <c r="B278" s="52" t="str">
        <f>VLOOKUP(N278,Keys!$I$3:$J$21,2)</f>
        <v>Central Washoe County</v>
      </c>
      <c r="C278" s="52" t="str">
        <f>VLOOKUP(D278,Keys!$Q$3:$S$31,2)</f>
        <v>Reno,  Anderson Acres, Black Springs, Bordertown, Golden Valley, Lemmon Valley, Panther Valley, Rancho Haven, Red Rock, Sierra, Silver Knolls, Stead</v>
      </c>
      <c r="D278" s="57">
        <f>VLOOKUP(N278,Keys!$D$3:$E$118,2)</f>
        <v>89506</v>
      </c>
      <c r="E278" s="12" t="str">
        <f>VLOOKUP(G278,Keys!$A$3:$B$30,2)</f>
        <v>SFR 1 Acre Zoning -- Site Values</v>
      </c>
      <c r="F278" s="19" t="str">
        <f t="shared" si="32"/>
        <v>GEN</v>
      </c>
      <c r="G278" s="21" t="str">
        <f t="shared" si="33"/>
        <v>F</v>
      </c>
      <c r="H278" s="26" t="str">
        <f t="shared" si="35"/>
        <v>ftp://wcftp.washoecounty.us/outtoworld/Neighborhood_Atlas/GE.pdf</v>
      </c>
      <c r="I278" s="30" t="str">
        <f t="shared" si="36"/>
        <v>https://www2.washoecounty.us/assessor/cama/search_download.php?command=dnld&amp;list=nbcsearch&amp;nbc=GENF</v>
      </c>
      <c r="J278" s="11" t="s">
        <v>1279</v>
      </c>
      <c r="K278" s="23" t="s">
        <v>815</v>
      </c>
      <c r="N278" s="12" t="str">
        <f t="shared" si="37"/>
        <v>GE</v>
      </c>
      <c r="O278" s="12" t="str">
        <f t="shared" si="38"/>
        <v>G</v>
      </c>
      <c r="P278" s="12" t="str">
        <f t="shared" si="39"/>
        <v>F</v>
      </c>
    </row>
    <row r="279" spans="1:16" x14ac:dyDescent="0.3">
      <c r="A279" s="16" t="str">
        <f t="shared" si="34"/>
        <v>Arroyo</v>
      </c>
      <c r="B279" s="52" t="str">
        <f>VLOOKUP(N279,Keys!$I$3:$J$21,2)</f>
        <v>Central Washoe County</v>
      </c>
      <c r="C279" s="52" t="str">
        <f>VLOOKUP(D279,Keys!$Q$3:$S$31,2)</f>
        <v>Reno,  Anderson Acres, Black Springs, Bordertown, Golden Valley, Lemmon Valley, Panther Valley, Rancho Haven, Red Rock, Sierra, Silver Knolls, Stead</v>
      </c>
      <c r="D279" s="57">
        <f>VLOOKUP(N279,Keys!$D$3:$E$118,2)</f>
        <v>89506</v>
      </c>
      <c r="E279" s="12" t="str">
        <f>VLOOKUP(G279,Keys!$A$3:$B$30,2)</f>
        <v>SFR 6,000 - 9,000 Sf Zoning -- Site Values</v>
      </c>
      <c r="F279" s="19" t="str">
        <f t="shared" si="32"/>
        <v>GER</v>
      </c>
      <c r="G279" s="21" t="str">
        <f t="shared" si="33"/>
        <v>C</v>
      </c>
      <c r="H279" s="26" t="str">
        <f t="shared" si="35"/>
        <v>ftp://wcftp.washoecounty.us/outtoworld/Neighborhood_Atlas/GE.pdf</v>
      </c>
      <c r="I279" s="30" t="str">
        <f t="shared" si="36"/>
        <v>https://www2.washoecounty.us/assessor/cama/search_download.php?command=dnld&amp;list=nbcsearch&amp;nbc=GERC</v>
      </c>
      <c r="J279" s="11" t="s">
        <v>1279</v>
      </c>
      <c r="K279" s="23" t="s">
        <v>818</v>
      </c>
      <c r="N279" s="12" t="str">
        <f t="shared" si="37"/>
        <v>GE</v>
      </c>
      <c r="O279" s="12" t="str">
        <f t="shared" si="38"/>
        <v>G</v>
      </c>
      <c r="P279" s="12" t="str">
        <f t="shared" si="39"/>
        <v>C</v>
      </c>
    </row>
    <row r="280" spans="1:16" x14ac:dyDescent="0.3">
      <c r="A280" s="16" t="str">
        <f t="shared" si="34"/>
        <v>Lemmon Valley Estates</v>
      </c>
      <c r="B280" s="52" t="str">
        <f>VLOOKUP(N280,Keys!$I$3:$J$21,2)</f>
        <v>Central Washoe County</v>
      </c>
      <c r="C280" s="52" t="str">
        <f>VLOOKUP(D280,Keys!$Q$3:$S$31,2)</f>
        <v>Reno,  Anderson Acres, Black Springs, Bordertown, Golden Valley, Lemmon Valley, Panther Valley, Rancho Haven, Red Rock, Sierra, Silver Knolls, Stead</v>
      </c>
      <c r="D280" s="57">
        <f>VLOOKUP(N280,Keys!$D$3:$E$118,2)</f>
        <v>89506</v>
      </c>
      <c r="E280" s="12" t="str">
        <f>VLOOKUP(G280,Keys!$A$3:$B$30,2)</f>
        <v>SFR 12,000 - 15,000 Sf Zoning -- Site Values</v>
      </c>
      <c r="F280" s="19" t="str">
        <f t="shared" si="32"/>
        <v>GFA</v>
      </c>
      <c r="G280" s="21" t="str">
        <f t="shared" si="33"/>
        <v>D</v>
      </c>
      <c r="H280" s="26" t="str">
        <f t="shared" si="35"/>
        <v>ftp://wcftp.washoecounty.us/outtoworld/Neighborhood_Atlas/GF.pdf</v>
      </c>
      <c r="I280" s="30" t="str">
        <f t="shared" si="36"/>
        <v>https://www2.washoecounty.us/assessor/cama/search_download.php?command=dnld&amp;list=nbcsearch&amp;nbc=GFAD</v>
      </c>
      <c r="J280" s="11" t="s">
        <v>1279</v>
      </c>
      <c r="K280" s="23" t="s">
        <v>821</v>
      </c>
      <c r="N280" s="12" t="str">
        <f t="shared" si="37"/>
        <v>GF</v>
      </c>
      <c r="O280" s="12" t="str">
        <f t="shared" si="38"/>
        <v>G</v>
      </c>
      <c r="P280" s="12" t="str">
        <f t="shared" si="39"/>
        <v>D</v>
      </c>
    </row>
    <row r="281" spans="1:16" x14ac:dyDescent="0.3">
      <c r="A281" s="16" t="str">
        <f t="shared" si="34"/>
        <v>Military Road SFRs</v>
      </c>
      <c r="B281" s="52" t="str">
        <f>VLOOKUP(N281,Keys!$I$3:$J$21,2)</f>
        <v>Central Washoe County</v>
      </c>
      <c r="C281" s="52" t="str">
        <f>VLOOKUP(D281,Keys!$Q$3:$S$31,2)</f>
        <v>Reno,  Anderson Acres, Black Springs, Bordertown, Golden Valley, Lemmon Valley, Panther Valley, Rancho Haven, Red Rock, Sierra, Silver Knolls, Stead</v>
      </c>
      <c r="D281" s="57">
        <f>VLOOKUP(N281,Keys!$D$3:$E$118,2)</f>
        <v>89506</v>
      </c>
      <c r="E281" s="12" t="str">
        <f>VLOOKUP(G281,Keys!$A$3:$B$30,2)</f>
        <v>SFR 6,000 - 9,000 Sf Zoning -- Site Values</v>
      </c>
      <c r="F281" s="19" t="str">
        <f t="shared" si="32"/>
        <v>GFC</v>
      </c>
      <c r="G281" s="21" t="str">
        <f t="shared" si="33"/>
        <v>C</v>
      </c>
      <c r="H281" s="26" t="str">
        <f t="shared" si="35"/>
        <v>ftp://wcftp.washoecounty.us/outtoworld/Neighborhood_Atlas/GF.pdf</v>
      </c>
      <c r="I281" s="30" t="str">
        <f t="shared" si="36"/>
        <v>https://www2.washoecounty.us/assessor/cama/search_download.php?command=dnld&amp;list=nbcsearch&amp;nbc=GFCC</v>
      </c>
      <c r="J281" s="11" t="s">
        <v>1279</v>
      </c>
      <c r="K281" s="23" t="s">
        <v>824</v>
      </c>
      <c r="N281" s="12" t="str">
        <f t="shared" si="37"/>
        <v>GF</v>
      </c>
      <c r="O281" s="12" t="str">
        <f t="shared" si="38"/>
        <v>G</v>
      </c>
      <c r="P281" s="12" t="str">
        <f t="shared" si="39"/>
        <v>C</v>
      </c>
    </row>
    <row r="282" spans="1:16" x14ac:dyDescent="0.3">
      <c r="A282" s="16" t="str">
        <f t="shared" si="34"/>
        <v>SFR Land, Various Zoning</v>
      </c>
      <c r="B282" s="52" t="str">
        <f>VLOOKUP(N282,Keys!$I$3:$J$21,2)</f>
        <v>Central Washoe County</v>
      </c>
      <c r="C282" s="52" t="str">
        <f>VLOOKUP(D282,Keys!$Q$3:$S$31,2)</f>
        <v>Reno,  Anderson Acres, Black Springs, Bordertown, Golden Valley, Lemmon Valley, Panther Valley, Rancho Haven, Red Rock, Sierra, Silver Knolls, Stead</v>
      </c>
      <c r="D282" s="57">
        <f>VLOOKUP(N282,Keys!$D$3:$E$118,2)</f>
        <v>89506</v>
      </c>
      <c r="E282" s="12" t="str">
        <f>VLOOKUP(G282,Keys!$A$3:$B$30,2)</f>
        <v>Centrally Assessed</v>
      </c>
      <c r="F282" s="19" t="str">
        <f t="shared" si="32"/>
        <v>GFH</v>
      </c>
      <c r="G282" s="21" t="str">
        <f t="shared" si="33"/>
        <v>Z</v>
      </c>
      <c r="H282" s="26" t="str">
        <f t="shared" si="35"/>
        <v>ftp://wcftp.washoecounty.us/outtoworld/Neighborhood_Atlas/GF.pdf</v>
      </c>
      <c r="I282" s="30" t="str">
        <f t="shared" si="36"/>
        <v>https://www2.washoecounty.us/assessor/cama/search_download.php?command=dnld&amp;list=nbcsearch&amp;nbc=GFHZ</v>
      </c>
      <c r="J282" s="11" t="s">
        <v>1279</v>
      </c>
      <c r="K282" s="23" t="s">
        <v>827</v>
      </c>
      <c r="N282" s="12" t="str">
        <f t="shared" si="37"/>
        <v>GF</v>
      </c>
      <c r="O282" s="12" t="str">
        <f t="shared" si="38"/>
        <v>G</v>
      </c>
      <c r="P282" s="12" t="str">
        <f t="shared" si="39"/>
        <v>Z</v>
      </c>
    </row>
    <row r="283" spans="1:16" x14ac:dyDescent="0.3">
      <c r="A283" s="16" t="str">
        <f t="shared" si="34"/>
        <v>Lemmon Valley 40's</v>
      </c>
      <c r="B283" s="52" t="str">
        <f>VLOOKUP(N283,Keys!$I$3:$J$21,2)</f>
        <v>Central Washoe County</v>
      </c>
      <c r="C283" s="52" t="str">
        <f>VLOOKUP(D283,Keys!$Q$3:$S$31,2)</f>
        <v>Reno,  Anderson Acres, Black Springs, Bordertown, Golden Valley, Lemmon Valley, Panther Valley, Rancho Haven, Red Rock, Sierra, Silver Knolls, Stead</v>
      </c>
      <c r="D283" s="57">
        <f>VLOOKUP(N283,Keys!$D$3:$E$118,2)</f>
        <v>89506</v>
      </c>
      <c r="E283" s="12" t="str">
        <f>VLOOKUP(G283,Keys!$A$3:$B$30,2)</f>
        <v>SFR 40+ Acre Zoning -- Site Values / Per Acre</v>
      </c>
      <c r="F283" s="19" t="str">
        <f t="shared" si="32"/>
        <v>GFN</v>
      </c>
      <c r="G283" s="21" t="str">
        <f t="shared" si="33"/>
        <v>J</v>
      </c>
      <c r="H283" s="26" t="str">
        <f t="shared" si="35"/>
        <v>ftp://wcftp.washoecounty.us/outtoworld/Neighborhood_Atlas/GF.pdf</v>
      </c>
      <c r="I283" s="30" t="str">
        <f t="shared" si="36"/>
        <v>https://www2.washoecounty.us/assessor/cama/search_download.php?command=dnld&amp;list=nbcsearch&amp;nbc=GFNJ</v>
      </c>
      <c r="J283" s="11" t="s">
        <v>1279</v>
      </c>
      <c r="K283" s="23" t="s">
        <v>830</v>
      </c>
      <c r="N283" s="12" t="str">
        <f t="shared" si="37"/>
        <v>GF</v>
      </c>
      <c r="O283" s="12" t="str">
        <f t="shared" si="38"/>
        <v>G</v>
      </c>
      <c r="P283" s="12" t="str">
        <f t="shared" si="39"/>
        <v>J</v>
      </c>
    </row>
    <row r="284" spans="1:16" x14ac:dyDescent="0.3">
      <c r="A284" s="16" t="str">
        <f t="shared" si="34"/>
        <v>Red Rock +/- 10 acre parcels</v>
      </c>
      <c r="B284" s="52" t="str">
        <f>VLOOKUP(N284,Keys!$I$3:$J$21,2)</f>
        <v>Central Washoe County</v>
      </c>
      <c r="C284" s="52" t="str">
        <f>VLOOKUP(D284,Keys!$Q$3:$S$31,2)</f>
        <v xml:space="preserve">Reno,  Bordertown, Cold Springs, Silver Knolls        </v>
      </c>
      <c r="D284" s="57">
        <f>VLOOKUP(N284,Keys!$D$3:$E$118,2)</f>
        <v>89508</v>
      </c>
      <c r="E284" s="12" t="str">
        <f>VLOOKUP(G284,Keys!$A$3:$B$30,2)</f>
        <v>SFR 10 Acre Zoning -- Site Values / Per Acre</v>
      </c>
      <c r="F284" s="19" t="str">
        <f t="shared" si="32"/>
        <v>GGA</v>
      </c>
      <c r="G284" s="21" t="str">
        <f t="shared" si="33"/>
        <v>I</v>
      </c>
      <c r="H284" s="26" t="str">
        <f t="shared" si="35"/>
        <v>ftp://wcftp.washoecounty.us/outtoworld/Neighborhood_Atlas/GG.pdf</v>
      </c>
      <c r="I284" s="30" t="str">
        <f t="shared" si="36"/>
        <v>https://www2.washoecounty.us/assessor/cama/search_download.php?command=dnld&amp;list=nbcsearch&amp;nbc=GGAI</v>
      </c>
      <c r="J284" s="11" t="s">
        <v>1279</v>
      </c>
      <c r="K284" s="23" t="s">
        <v>833</v>
      </c>
      <c r="N284" s="12" t="str">
        <f t="shared" si="37"/>
        <v>GG</v>
      </c>
      <c r="O284" s="12" t="str">
        <f t="shared" si="38"/>
        <v>G</v>
      </c>
      <c r="P284" s="12" t="str">
        <f t="shared" si="39"/>
        <v>I</v>
      </c>
    </row>
    <row r="285" spans="1:16" x14ac:dyDescent="0.3">
      <c r="A285" s="16" t="str">
        <f t="shared" si="34"/>
        <v>Ag</v>
      </c>
      <c r="B285" s="52" t="str">
        <f>VLOOKUP(N285,Keys!$I$3:$J$21,2)</f>
        <v>Central Washoe County</v>
      </c>
      <c r="C285" s="52" t="str">
        <f>VLOOKUP(D285,Keys!$Q$3:$S$31,2)</f>
        <v xml:space="preserve">Reno,  Bordertown, Cold Springs, Silver Knolls        </v>
      </c>
      <c r="D285" s="57">
        <f>VLOOKUP(N285,Keys!$D$3:$E$118,2)</f>
        <v>89508</v>
      </c>
      <c r="E285" s="12" t="str">
        <f>VLOOKUP(G285,Keys!$A$3:$B$30,2)</f>
        <v>Possessory Interest Parcels</v>
      </c>
      <c r="F285" s="19" t="str">
        <f t="shared" si="32"/>
        <v>GGW</v>
      </c>
      <c r="G285" s="21" t="str">
        <f t="shared" si="33"/>
        <v>W</v>
      </c>
      <c r="H285" s="26" t="str">
        <f t="shared" si="35"/>
        <v>ftp://wcftp.washoecounty.us/outtoworld/Neighborhood_Atlas/GG.pdf</v>
      </c>
      <c r="I285" s="30" t="str">
        <f t="shared" si="36"/>
        <v>https://www2.washoecounty.us/assessor/cama/search_download.php?command=dnld&amp;list=nbcsearch&amp;nbc=GGWW</v>
      </c>
      <c r="J285" s="11" t="s">
        <v>1279</v>
      </c>
      <c r="K285" s="23" t="s">
        <v>836</v>
      </c>
      <c r="N285" s="12" t="str">
        <f t="shared" si="37"/>
        <v>GG</v>
      </c>
      <c r="O285" s="12" t="str">
        <f t="shared" si="38"/>
        <v>G</v>
      </c>
      <c r="P285" s="12" t="str">
        <f t="shared" si="39"/>
        <v>W</v>
      </c>
    </row>
    <row r="286" spans="1:16" x14ac:dyDescent="0.3">
      <c r="A286" s="16" t="str">
        <f t="shared" si="34"/>
        <v>Rancho Haven Dixie Rd. Area</v>
      </c>
      <c r="B286" s="52" t="str">
        <f>VLOOKUP(N286,Keys!$I$3:$J$21,2)</f>
        <v>Central Washoe County</v>
      </c>
      <c r="C286" s="52" t="str">
        <f>VLOOKUP(D286,Keys!$Q$3:$S$31,2)</f>
        <v xml:space="preserve">Reno,  Bordertown, Cold Springs, Silver Knolls        </v>
      </c>
      <c r="D286" s="57">
        <f>VLOOKUP(N286,Keys!$D$3:$E$118,2)</f>
        <v>89508</v>
      </c>
      <c r="E286" s="12" t="str">
        <f>VLOOKUP(G286,Keys!$A$3:$B$30,2)</f>
        <v>SFR 40+ Acre Zoning -- Site Values / Per Acre</v>
      </c>
      <c r="F286" s="19" t="str">
        <f t="shared" si="32"/>
        <v>GHB</v>
      </c>
      <c r="G286" s="21" t="str">
        <f t="shared" si="33"/>
        <v>J</v>
      </c>
      <c r="H286" s="26" t="str">
        <f t="shared" si="35"/>
        <v>ftp://wcftp.washoecounty.us/outtoworld/Neighborhood_Atlas/GH.pdf</v>
      </c>
      <c r="I286" s="30" t="str">
        <f t="shared" si="36"/>
        <v>https://www2.washoecounty.us/assessor/cama/search_download.php?command=dnld&amp;list=nbcsearch&amp;nbc=GHBJ</v>
      </c>
      <c r="J286" s="11" t="s">
        <v>1279</v>
      </c>
      <c r="K286" s="23" t="s">
        <v>839</v>
      </c>
      <c r="N286" s="12" t="str">
        <f t="shared" si="37"/>
        <v>GH</v>
      </c>
      <c r="O286" s="12" t="str">
        <f t="shared" si="38"/>
        <v>G</v>
      </c>
      <c r="P286" s="12" t="str">
        <f t="shared" si="39"/>
        <v>J</v>
      </c>
    </row>
    <row r="287" spans="1:16" x14ac:dyDescent="0.3">
      <c r="A287" s="16" t="str">
        <f t="shared" si="34"/>
        <v>Stead Airport</v>
      </c>
      <c r="B287" s="52" t="str">
        <f>VLOOKUP(N287,Keys!$I$3:$J$21,2)</f>
        <v>Central Washoe County</v>
      </c>
      <c r="C287" s="52" t="str">
        <f>VLOOKUP(D287,Keys!$Q$3:$S$31,2)</f>
        <v>Reno,  Anderson Acres, Black Springs, Bordertown, Golden Valley, Lemmon Valley, Panther Valley, Rancho Haven, Red Rock, Sierra, Silver Knolls, Stead</v>
      </c>
      <c r="D287" s="57">
        <f>VLOOKUP(N287,Keys!$D$3:$E$118,2)</f>
        <v>89506</v>
      </c>
      <c r="E287" s="12" t="str">
        <f>VLOOKUP(G287,Keys!$A$3:$B$30,2)</f>
        <v>Centrally Assessed</v>
      </c>
      <c r="F287" s="19" t="str">
        <f t="shared" si="32"/>
        <v>GIA</v>
      </c>
      <c r="G287" s="21" t="str">
        <f t="shared" si="33"/>
        <v>Z</v>
      </c>
      <c r="H287" s="26" t="str">
        <f t="shared" si="35"/>
        <v>ftp://wcftp.washoecounty.us/outtoworld/Neighborhood_Atlas/GI.pdf</v>
      </c>
      <c r="I287" s="30" t="str">
        <f t="shared" si="36"/>
        <v>https://www2.washoecounty.us/assessor/cama/search_download.php?command=dnld&amp;list=nbcsearch&amp;nbc=GIAZ</v>
      </c>
      <c r="J287" s="11" t="s">
        <v>1279</v>
      </c>
      <c r="K287" s="23" t="s">
        <v>842</v>
      </c>
      <c r="N287" s="12" t="str">
        <f t="shared" si="37"/>
        <v>GI</v>
      </c>
      <c r="O287" s="12" t="str">
        <f t="shared" si="38"/>
        <v>G</v>
      </c>
      <c r="P287" s="12" t="str">
        <f t="shared" si="39"/>
        <v>Z</v>
      </c>
    </row>
    <row r="288" spans="1:16" x14ac:dyDescent="0.3">
      <c r="A288" s="16" t="str">
        <f t="shared" si="34"/>
        <v>Government</v>
      </c>
      <c r="B288" s="52" t="str">
        <f>VLOOKUP(N288,Keys!$I$3:$J$21,2)</f>
        <v>Central Washoe County</v>
      </c>
      <c r="C288" s="52" t="str">
        <f>VLOOKUP(D288,Keys!$Q$3:$S$31,2)</f>
        <v xml:space="preserve">Reno,  Cannon International Airport, Cottonwood Creek, Palomino Valley, Pyramid, Sand Pass, Sutcliffe     </v>
      </c>
      <c r="D288" s="57">
        <f>VLOOKUP(N288,Keys!$D$3:$E$118,2)</f>
        <v>89510</v>
      </c>
      <c r="E288" s="12" t="str">
        <f>VLOOKUP(G288,Keys!$A$3:$B$30,2)</f>
        <v>Centrally Assessed</v>
      </c>
      <c r="F288" s="19" t="str">
        <f t="shared" si="32"/>
        <v>GJY</v>
      </c>
      <c r="G288" s="21" t="str">
        <f t="shared" si="33"/>
        <v>Y</v>
      </c>
      <c r="H288" s="26" t="str">
        <f t="shared" si="35"/>
        <v>ftp://wcftp.washoecounty.us/outtoworld/Neighborhood_Atlas/GJ.pdf</v>
      </c>
      <c r="I288" s="30" t="str">
        <f t="shared" si="36"/>
        <v>https://www2.washoecounty.us/assessor/cama/search_download.php?command=dnld&amp;list=nbcsearch&amp;nbc=GJYY</v>
      </c>
      <c r="J288" s="11" t="s">
        <v>1279</v>
      </c>
      <c r="K288" s="23" t="s">
        <v>845</v>
      </c>
      <c r="N288" s="12" t="str">
        <f t="shared" si="37"/>
        <v>GJ</v>
      </c>
      <c r="O288" s="12" t="str">
        <f t="shared" si="38"/>
        <v>G</v>
      </c>
      <c r="P288" s="12" t="str">
        <f t="shared" si="39"/>
        <v>Y</v>
      </c>
    </row>
    <row r="289" spans="1:16" x14ac:dyDescent="0.3">
      <c r="A289" s="16" t="str">
        <f t="shared" si="34"/>
        <v>LDS Zoning</v>
      </c>
      <c r="B289" s="52" t="str">
        <f>VLOOKUP(N289,Keys!$I$3:$J$21,2)</f>
        <v>Central Washoe County</v>
      </c>
      <c r="C289" s="52" t="str">
        <f>VLOOKUP(D289,Keys!$Q$3:$S$31,2)</f>
        <v>Reno,  Anderson Acres, Black Springs, Bordertown, Golden Valley, Lemmon Valley, Panther Valley, Rancho Haven, Red Rock, Sierra, Silver Knolls, Stead</v>
      </c>
      <c r="D289" s="57">
        <f>VLOOKUP(N289,Keys!$D$3:$E$118,2)</f>
        <v>89506</v>
      </c>
      <c r="E289" s="12" t="str">
        <f>VLOOKUP(G289,Keys!$A$3:$B$30,2)</f>
        <v>SFR 40+ Acre Zoning -- Site Values / Per Acre</v>
      </c>
      <c r="F289" s="19" t="str">
        <f t="shared" si="32"/>
        <v>GKA</v>
      </c>
      <c r="G289" s="21" t="str">
        <f t="shared" si="33"/>
        <v>J</v>
      </c>
      <c r="H289" s="26" t="str">
        <f t="shared" si="35"/>
        <v>ftp://wcftp.washoecounty.us/outtoworld/Neighborhood_Atlas/GK.pdf</v>
      </c>
      <c r="I289" s="30" t="str">
        <f t="shared" si="36"/>
        <v>https://www2.washoecounty.us/assessor/cama/search_download.php?command=dnld&amp;list=nbcsearch&amp;nbc=GKAJ</v>
      </c>
      <c r="J289" s="11" t="s">
        <v>1279</v>
      </c>
      <c r="K289" s="23" t="s">
        <v>848</v>
      </c>
      <c r="N289" s="12" t="str">
        <f t="shared" si="37"/>
        <v>GK</v>
      </c>
      <c r="O289" s="12" t="str">
        <f t="shared" si="38"/>
        <v>G</v>
      </c>
      <c r="P289" s="12" t="str">
        <f t="shared" si="39"/>
        <v>J</v>
      </c>
    </row>
    <row r="290" spans="1:16" x14ac:dyDescent="0.3">
      <c r="A290" s="16" t="str">
        <f t="shared" si="34"/>
        <v>West Spanish Springs - Desert Springs Su</v>
      </c>
      <c r="B290" s="52" t="str">
        <f>VLOOKUP(N290,Keys!$I$3:$J$21,2)</f>
        <v>Central Washoe County</v>
      </c>
      <c r="C290" s="52" t="str">
        <f>VLOOKUP(D290,Keys!$Q$3:$S$31,2)</f>
        <v xml:space="preserve">Sparks, Spanish Springs           </v>
      </c>
      <c r="D290" s="57">
        <f>VLOOKUP(N290,Keys!$D$3:$E$118,2)</f>
        <v>89436</v>
      </c>
      <c r="E290" s="12" t="str">
        <f>VLOOKUP(G290,Keys!$A$3:$B$30,2)</f>
        <v>SFR 12,000 - 15,000 Sf Zoning -- Site Values</v>
      </c>
      <c r="F290" s="19" t="str">
        <f t="shared" si="32"/>
        <v>HAA</v>
      </c>
      <c r="G290" s="21" t="str">
        <f t="shared" si="33"/>
        <v>D</v>
      </c>
      <c r="H290" s="26" t="str">
        <f t="shared" si="35"/>
        <v>ftp://wcftp.washoecounty.us/outtoworld/Neighborhood_Atlas/HA.pdf</v>
      </c>
      <c r="I290" s="30" t="str">
        <f t="shared" si="36"/>
        <v>https://www2.washoecounty.us/assessor/cama/search_download.php?command=dnld&amp;list=nbcsearch&amp;nbc=HAAD</v>
      </c>
      <c r="J290" s="11" t="s">
        <v>1279</v>
      </c>
      <c r="K290" s="23" t="s">
        <v>851</v>
      </c>
      <c r="N290" s="12" t="str">
        <f t="shared" si="37"/>
        <v>HA</v>
      </c>
      <c r="O290" s="12" t="str">
        <f t="shared" si="38"/>
        <v>H</v>
      </c>
      <c r="P290" s="12" t="str">
        <f t="shared" si="39"/>
        <v>D</v>
      </c>
    </row>
    <row r="291" spans="1:16" x14ac:dyDescent="0.3">
      <c r="A291" s="16" t="str">
        <f t="shared" si="34"/>
        <v>Isador Office Condos</v>
      </c>
      <c r="B291" s="52" t="str">
        <f>VLOOKUP(N291,Keys!$I$3:$J$21,2)</f>
        <v>Central Washoe County</v>
      </c>
      <c r="C291" s="52" t="str">
        <f>VLOOKUP(D291,Keys!$Q$3:$S$31,2)</f>
        <v xml:space="preserve">Sparks, Spanish Springs           </v>
      </c>
      <c r="D291" s="57">
        <f>VLOOKUP(N291,Keys!$D$3:$E$118,2)</f>
        <v>89436</v>
      </c>
      <c r="E291" s="12" t="str">
        <f>VLOOKUP(G291,Keys!$A$3:$B$30,2)</f>
        <v>Office Condos -- Square Foot / Site Values</v>
      </c>
      <c r="F291" s="19" t="str">
        <f t="shared" si="32"/>
        <v>HAA</v>
      </c>
      <c r="G291" s="21" t="str">
        <f t="shared" si="33"/>
        <v>P</v>
      </c>
      <c r="H291" s="26" t="str">
        <f t="shared" si="35"/>
        <v>ftp://wcftp.washoecounty.us/outtoworld/Neighborhood_Atlas/HA.pdf</v>
      </c>
      <c r="I291" s="30" t="str">
        <f t="shared" si="36"/>
        <v>https://www2.washoecounty.us/assessor/cama/search_download.php?command=dnld&amp;list=nbcsearch&amp;nbc=HAAP</v>
      </c>
      <c r="J291" s="11" t="s">
        <v>1279</v>
      </c>
      <c r="K291" s="23" t="s">
        <v>854</v>
      </c>
      <c r="N291" s="12" t="str">
        <f t="shared" si="37"/>
        <v>HA</v>
      </c>
      <c r="O291" s="12" t="str">
        <f t="shared" si="38"/>
        <v>H</v>
      </c>
      <c r="P291" s="12" t="str">
        <f t="shared" si="39"/>
        <v>P</v>
      </c>
    </row>
    <row r="292" spans="1:16" x14ac:dyDescent="0.3">
      <c r="A292" s="16" t="str">
        <f t="shared" si="34"/>
        <v>Spanish Springs Industrial</v>
      </c>
      <c r="B292" s="52" t="str">
        <f>VLOOKUP(N292,Keys!$I$3:$J$21,2)</f>
        <v>Central Washoe County</v>
      </c>
      <c r="C292" s="52" t="str">
        <f>VLOOKUP(D292,Keys!$Q$3:$S$31,2)</f>
        <v xml:space="preserve">Sparks, Spanish Springs           </v>
      </c>
      <c r="D292" s="57">
        <f>VLOOKUP(N292,Keys!$D$3:$E$118,2)</f>
        <v>89436</v>
      </c>
      <c r="E292" s="12" t="str">
        <f>VLOOKUP(G292,Keys!$A$3:$B$30,2)</f>
        <v>Industrial -- Square Foot Values</v>
      </c>
      <c r="F292" s="19" t="str">
        <f t="shared" si="32"/>
        <v>HAA</v>
      </c>
      <c r="G292" s="21" t="str">
        <f t="shared" si="33"/>
        <v>U</v>
      </c>
      <c r="H292" s="26" t="str">
        <f t="shared" si="35"/>
        <v>ftp://wcftp.washoecounty.us/outtoworld/Neighborhood_Atlas/HA.pdf</v>
      </c>
      <c r="I292" s="30" t="str">
        <f t="shared" si="36"/>
        <v>https://www2.washoecounty.us/assessor/cama/search_download.php?command=dnld&amp;list=nbcsearch&amp;nbc=HAAU</v>
      </c>
      <c r="J292" s="11" t="s">
        <v>1279</v>
      </c>
      <c r="K292" s="23" t="s">
        <v>857</v>
      </c>
      <c r="N292" s="12" t="str">
        <f t="shared" si="37"/>
        <v>HA</v>
      </c>
      <c r="O292" s="12" t="str">
        <f t="shared" si="38"/>
        <v>H</v>
      </c>
      <c r="P292" s="12" t="str">
        <f t="shared" si="39"/>
        <v>U</v>
      </c>
    </row>
    <row r="293" spans="1:16" x14ac:dyDescent="0.3">
      <c r="A293" s="16" t="str">
        <f t="shared" si="34"/>
        <v>West Spanish Springs - North Springs Est</v>
      </c>
      <c r="B293" s="52" t="str">
        <f>VLOOKUP(N293,Keys!$I$3:$J$21,2)</f>
        <v>Central Washoe County</v>
      </c>
      <c r="C293" s="52" t="str">
        <f>VLOOKUP(D293,Keys!$Q$3:$S$31,2)</f>
        <v xml:space="preserve">Sparks, Spanish Springs           </v>
      </c>
      <c r="D293" s="57">
        <f>VLOOKUP(N293,Keys!$D$3:$E$118,2)</f>
        <v>89436</v>
      </c>
      <c r="E293" s="12" t="str">
        <f>VLOOKUP(G293,Keys!$A$3:$B$30,2)</f>
        <v>SFR 12,000 - 15,000 Sf Zoning -- Site Values</v>
      </c>
      <c r="F293" s="19" t="str">
        <f t="shared" si="32"/>
        <v>HAD</v>
      </c>
      <c r="G293" s="21" t="str">
        <f t="shared" si="33"/>
        <v>D</v>
      </c>
      <c r="H293" s="26" t="str">
        <f t="shared" si="35"/>
        <v>ftp://wcftp.washoecounty.us/outtoworld/Neighborhood_Atlas/HA.pdf</v>
      </c>
      <c r="I293" s="30" t="str">
        <f t="shared" si="36"/>
        <v>https://www2.washoecounty.us/assessor/cama/search_download.php?command=dnld&amp;list=nbcsearch&amp;nbc=HADD</v>
      </c>
      <c r="J293" s="11" t="s">
        <v>1279</v>
      </c>
      <c r="K293" s="23" t="s">
        <v>860</v>
      </c>
      <c r="N293" s="12" t="str">
        <f t="shared" si="37"/>
        <v>HA</v>
      </c>
      <c r="O293" s="12" t="str">
        <f t="shared" si="38"/>
        <v>H</v>
      </c>
      <c r="P293" s="12" t="str">
        <f t="shared" si="39"/>
        <v>D</v>
      </c>
    </row>
    <row r="294" spans="1:16" x14ac:dyDescent="0.3">
      <c r="A294" s="16" t="str">
        <f t="shared" si="34"/>
        <v>North West Spanish Springs - Pebble Cree</v>
      </c>
      <c r="B294" s="52" t="str">
        <f>VLOOKUP(N294,Keys!$I$3:$J$21,2)</f>
        <v>Central Washoe County</v>
      </c>
      <c r="C294" s="52" t="str">
        <f>VLOOKUP(D294,Keys!$Q$3:$S$31,2)</f>
        <v xml:space="preserve">Sparks, Spanish Springs           </v>
      </c>
      <c r="D294" s="57">
        <f>VLOOKUP(N294,Keys!$D$3:$E$118,2)</f>
        <v>89436</v>
      </c>
      <c r="E294" s="12" t="str">
        <f>VLOOKUP(G294,Keys!$A$3:$B$30,2)</f>
        <v>SFR 1 Acre Zoning -- Site Values</v>
      </c>
      <c r="F294" s="19" t="str">
        <f t="shared" si="32"/>
        <v>HAF</v>
      </c>
      <c r="G294" s="21" t="str">
        <f t="shared" si="33"/>
        <v>F</v>
      </c>
      <c r="H294" s="26" t="str">
        <f t="shared" si="35"/>
        <v>ftp://wcftp.washoecounty.us/outtoworld/Neighborhood_Atlas/HA.pdf</v>
      </c>
      <c r="I294" s="30" t="str">
        <f t="shared" si="36"/>
        <v>https://www2.washoecounty.us/assessor/cama/search_download.php?command=dnld&amp;list=nbcsearch&amp;nbc=HAFF</v>
      </c>
      <c r="J294" s="11" t="s">
        <v>1279</v>
      </c>
      <c r="K294" s="23" t="s">
        <v>863</v>
      </c>
      <c r="N294" s="12" t="str">
        <f t="shared" si="37"/>
        <v>HA</v>
      </c>
      <c r="O294" s="12" t="str">
        <f t="shared" si="38"/>
        <v>H</v>
      </c>
      <c r="P294" s="12" t="str">
        <f t="shared" si="39"/>
        <v>F</v>
      </c>
    </row>
    <row r="295" spans="1:16" x14ac:dyDescent="0.3">
      <c r="A295" s="16" t="str">
        <f t="shared" si="34"/>
        <v>Government</v>
      </c>
      <c r="B295" s="52" t="str">
        <f>VLOOKUP(N295,Keys!$I$3:$J$21,2)</f>
        <v>Central Washoe County</v>
      </c>
      <c r="C295" s="52" t="str">
        <f>VLOOKUP(D295,Keys!$Q$3:$S$31,2)</f>
        <v xml:space="preserve">Sparks, Spanish Springs           </v>
      </c>
      <c r="D295" s="57">
        <f>VLOOKUP(N295,Keys!$D$3:$E$118,2)</f>
        <v>89436</v>
      </c>
      <c r="E295" s="12" t="str">
        <f>VLOOKUP(G295,Keys!$A$3:$B$30,2)</f>
        <v>Centrally Assessed</v>
      </c>
      <c r="F295" s="19" t="str">
        <f t="shared" si="32"/>
        <v>HAY</v>
      </c>
      <c r="G295" s="21" t="str">
        <f t="shared" si="33"/>
        <v>Y</v>
      </c>
      <c r="H295" s="26" t="str">
        <f t="shared" si="35"/>
        <v>ftp://wcftp.washoecounty.us/outtoworld/Neighborhood_Atlas/HA.pdf</v>
      </c>
      <c r="I295" s="30" t="str">
        <f t="shared" si="36"/>
        <v>https://www2.washoecounty.us/assessor/cama/search_download.php?command=dnld&amp;list=nbcsearch&amp;nbc=HAYY</v>
      </c>
      <c r="J295" s="11" t="s">
        <v>1279</v>
      </c>
      <c r="K295" s="23" t="s">
        <v>866</v>
      </c>
      <c r="N295" s="12" t="str">
        <f t="shared" si="37"/>
        <v>HA</v>
      </c>
      <c r="O295" s="12" t="str">
        <f t="shared" si="38"/>
        <v>H</v>
      </c>
      <c r="P295" s="12" t="str">
        <f t="shared" si="39"/>
        <v>Y</v>
      </c>
    </row>
    <row r="296" spans="1:16" x14ac:dyDescent="0.3">
      <c r="A296" s="16" t="str">
        <f t="shared" si="34"/>
        <v>East Spanish Springs - Bridal Path</v>
      </c>
      <c r="B296" s="52" t="str">
        <f>VLOOKUP(N296,Keys!$I$3:$J$21,2)</f>
        <v>Central Washoe County</v>
      </c>
      <c r="C296" s="52" t="str">
        <f>VLOOKUP(D296,Keys!$Q$3:$S$31,2)</f>
        <v xml:space="preserve">Sparks, Spanish Springs,           </v>
      </c>
      <c r="D296" s="57">
        <f>VLOOKUP(N296,Keys!$D$3:$E$118,2)</f>
        <v>89441</v>
      </c>
      <c r="E296" s="12" t="str">
        <f>VLOOKUP(G296,Keys!$A$3:$B$30,2)</f>
        <v>SFR 1 Acre Zoning -- Site Values</v>
      </c>
      <c r="F296" s="19" t="str">
        <f t="shared" si="32"/>
        <v>HBC</v>
      </c>
      <c r="G296" s="21" t="str">
        <f t="shared" si="33"/>
        <v>F</v>
      </c>
      <c r="H296" s="26" t="str">
        <f t="shared" si="35"/>
        <v>ftp://wcftp.washoecounty.us/outtoworld/Neighborhood_Atlas/HB.pdf</v>
      </c>
      <c r="I296" s="30" t="str">
        <f t="shared" si="36"/>
        <v>https://www2.washoecounty.us/assessor/cama/search_download.php?command=dnld&amp;list=nbcsearch&amp;nbc=HBCF</v>
      </c>
      <c r="J296" s="11" t="s">
        <v>1279</v>
      </c>
      <c r="K296" s="23" t="s">
        <v>869</v>
      </c>
      <c r="N296" s="12" t="str">
        <f t="shared" si="37"/>
        <v>HB</v>
      </c>
      <c r="O296" s="12" t="str">
        <f t="shared" si="38"/>
        <v>H</v>
      </c>
      <c r="P296" s="12" t="str">
        <f t="shared" si="39"/>
        <v>F</v>
      </c>
    </row>
    <row r="297" spans="1:16" x14ac:dyDescent="0.3">
      <c r="A297" s="16" t="str">
        <f t="shared" si="34"/>
        <v>North East Spanish Springs - Donovan Ran</v>
      </c>
      <c r="B297" s="52" t="str">
        <f>VLOOKUP(N297,Keys!$I$3:$J$21,2)</f>
        <v>Central Washoe County</v>
      </c>
      <c r="C297" s="52" t="str">
        <f>VLOOKUP(D297,Keys!$Q$3:$S$31,2)</f>
        <v xml:space="preserve">Sparks, Spanish Springs,           </v>
      </c>
      <c r="D297" s="57">
        <f>VLOOKUP(N297,Keys!$D$3:$E$118,2)</f>
        <v>89441</v>
      </c>
      <c r="E297" s="12" t="str">
        <f>VLOOKUP(G297,Keys!$A$3:$B$30,2)</f>
        <v>SFR 12,000 - 15,000 Sf Zoning -- Site Values</v>
      </c>
      <c r="F297" s="19" t="str">
        <f t="shared" si="32"/>
        <v>HBE</v>
      </c>
      <c r="G297" s="21" t="str">
        <f t="shared" si="33"/>
        <v>D</v>
      </c>
      <c r="H297" s="26" t="str">
        <f t="shared" si="35"/>
        <v>ftp://wcftp.washoecounty.us/outtoworld/Neighborhood_Atlas/HB.pdf</v>
      </c>
      <c r="I297" s="30" t="str">
        <f t="shared" si="36"/>
        <v>https://www2.washoecounty.us/assessor/cama/search_download.php?command=dnld&amp;list=nbcsearch&amp;nbc=HBED</v>
      </c>
      <c r="J297" s="11" t="s">
        <v>1279</v>
      </c>
      <c r="K297" s="23" t="s">
        <v>872</v>
      </c>
      <c r="N297" s="12" t="str">
        <f t="shared" si="37"/>
        <v>HB</v>
      </c>
      <c r="O297" s="12" t="str">
        <f t="shared" si="38"/>
        <v>H</v>
      </c>
      <c r="P297" s="12" t="str">
        <f t="shared" si="39"/>
        <v>D</v>
      </c>
    </row>
    <row r="298" spans="1:16" x14ac:dyDescent="0.3">
      <c r="A298" s="16" t="str">
        <f t="shared" si="34"/>
        <v>Acreage Parcels, GR zoning</v>
      </c>
      <c r="B298" s="52" t="str">
        <f>VLOOKUP(N298,Keys!$I$3:$J$21,2)</f>
        <v>Central Washoe County</v>
      </c>
      <c r="C298" s="52" t="str">
        <f>VLOOKUP(D298,Keys!$Q$3:$S$31,2)</f>
        <v xml:space="preserve">Sparks, Spanish Springs,           </v>
      </c>
      <c r="D298" s="57">
        <f>VLOOKUP(N298,Keys!$D$3:$E$118,2)</f>
        <v>89441</v>
      </c>
      <c r="E298" s="12" t="str">
        <f>VLOOKUP(G298,Keys!$A$3:$B$30,2)</f>
        <v>SFR 1 Acre Zoning -- Site Values</v>
      </c>
      <c r="F298" s="19" t="str">
        <f t="shared" si="32"/>
        <v>HBH</v>
      </c>
      <c r="G298" s="21" t="str">
        <f t="shared" si="33"/>
        <v>F</v>
      </c>
      <c r="H298" s="26" t="str">
        <f t="shared" si="35"/>
        <v>ftp://wcftp.washoecounty.us/outtoworld/Neighborhood_Atlas/HB.pdf</v>
      </c>
      <c r="I298" s="30" t="str">
        <f t="shared" si="36"/>
        <v>https://www2.washoecounty.us/assessor/cama/search_download.php?command=dnld&amp;list=nbcsearch&amp;nbc=HBHF</v>
      </c>
      <c r="J298" s="11" t="s">
        <v>1279</v>
      </c>
      <c r="K298" s="23" t="s">
        <v>875</v>
      </c>
      <c r="N298" s="12" t="str">
        <f t="shared" si="37"/>
        <v>HB</v>
      </c>
      <c r="O298" s="12" t="str">
        <f t="shared" si="38"/>
        <v>H</v>
      </c>
      <c r="P298" s="12" t="str">
        <f t="shared" si="39"/>
        <v>F</v>
      </c>
    </row>
    <row r="299" spans="1:16" x14ac:dyDescent="0.3">
      <c r="A299" s="16" t="str">
        <f t="shared" si="34"/>
        <v>Government</v>
      </c>
      <c r="B299" s="52" t="str">
        <f>VLOOKUP(N299,Keys!$I$3:$J$21,2)</f>
        <v>Central Washoe County</v>
      </c>
      <c r="C299" s="52" t="str">
        <f>VLOOKUP(D299,Keys!$Q$3:$S$31,2)</f>
        <v xml:space="preserve">Sparks, Spanish Springs,           </v>
      </c>
      <c r="D299" s="57">
        <f>VLOOKUP(N299,Keys!$D$3:$E$118,2)</f>
        <v>89441</v>
      </c>
      <c r="E299" s="12" t="str">
        <f>VLOOKUP(G299,Keys!$A$3:$B$30,2)</f>
        <v>Centrally Assessed</v>
      </c>
      <c r="F299" s="19" t="str">
        <f t="shared" si="32"/>
        <v>HBY</v>
      </c>
      <c r="G299" s="21" t="str">
        <f t="shared" si="33"/>
        <v>Y</v>
      </c>
      <c r="H299" s="26" t="str">
        <f t="shared" si="35"/>
        <v>ftp://wcftp.washoecounty.us/outtoworld/Neighborhood_Atlas/HB.pdf</v>
      </c>
      <c r="I299" s="30" t="str">
        <f t="shared" si="36"/>
        <v>https://www2.washoecounty.us/assessor/cama/search_download.php?command=dnld&amp;list=nbcsearch&amp;nbc=HBYY</v>
      </c>
      <c r="J299" s="11" t="s">
        <v>1279</v>
      </c>
      <c r="K299" s="23" t="s">
        <v>878</v>
      </c>
      <c r="N299" s="12" t="str">
        <f t="shared" si="37"/>
        <v>HB</v>
      </c>
      <c r="O299" s="12" t="str">
        <f t="shared" si="38"/>
        <v>H</v>
      </c>
      <c r="P299" s="12" t="str">
        <f t="shared" si="39"/>
        <v>Y</v>
      </c>
    </row>
    <row r="300" spans="1:16" x14ac:dyDescent="0.3">
      <c r="A300" s="16" t="str">
        <f t="shared" si="34"/>
        <v>2.5 Acre parcels</v>
      </c>
      <c r="B300" s="52" t="str">
        <f>VLOOKUP(N300,Keys!$I$3:$J$21,2)</f>
        <v>South Washoe County</v>
      </c>
      <c r="C300" s="52" t="str">
        <f>VLOOKUP(D300,Keys!$Q$3:$S$31,2)</f>
        <v xml:space="preserve">Washoe Valley, Carson City           </v>
      </c>
      <c r="D300" s="57">
        <f>VLOOKUP(N300,Keys!$D$3:$E$118,2)</f>
        <v>89704</v>
      </c>
      <c r="E300" s="12" t="str">
        <f>VLOOKUP(G300,Keys!$A$3:$B$30,2)</f>
        <v>SFR 2.5 Acre Zoning -- Site Values</v>
      </c>
      <c r="F300" s="19" t="str">
        <f t="shared" si="32"/>
        <v>IAC</v>
      </c>
      <c r="G300" s="21" t="str">
        <f t="shared" si="33"/>
        <v>G</v>
      </c>
      <c r="H300" s="26" t="str">
        <f t="shared" si="35"/>
        <v>ftp://wcftp.washoecounty.us/outtoworld/Neighborhood_Atlas/IA.pdf</v>
      </c>
      <c r="I300" s="30" t="str">
        <f t="shared" si="36"/>
        <v>https://www2.washoecounty.us/assessor/cama/search_download.php?command=dnld&amp;list=nbcsearch&amp;nbc=IACG</v>
      </c>
      <c r="J300" s="11" t="s">
        <v>1279</v>
      </c>
      <c r="K300" s="23" t="s">
        <v>881</v>
      </c>
      <c r="N300" s="12" t="str">
        <f t="shared" si="37"/>
        <v>IA</v>
      </c>
      <c r="O300" s="12" t="str">
        <f t="shared" si="38"/>
        <v>I</v>
      </c>
      <c r="P300" s="12" t="str">
        <f t="shared" si="39"/>
        <v>G</v>
      </c>
    </row>
    <row r="301" spans="1:16" x14ac:dyDescent="0.3">
      <c r="A301" s="16" t="str">
        <f t="shared" si="34"/>
        <v>Washoe City Commercial</v>
      </c>
      <c r="B301" s="52" t="str">
        <f>VLOOKUP(N301,Keys!$I$3:$J$21,2)</f>
        <v>South Washoe County</v>
      </c>
      <c r="C301" s="52" t="str">
        <f>VLOOKUP(D301,Keys!$Q$3:$S$31,2)</f>
        <v xml:space="preserve">Washoe Valley, Carson City           </v>
      </c>
      <c r="D301" s="57">
        <f>VLOOKUP(N301,Keys!$D$3:$E$118,2)</f>
        <v>89704</v>
      </c>
      <c r="E301" s="12" t="str">
        <f>VLOOKUP(G301,Keys!$A$3:$B$30,2)</f>
        <v>Commercial - General -- Square Foot Values</v>
      </c>
      <c r="F301" s="19" t="str">
        <f t="shared" si="32"/>
        <v>IAF</v>
      </c>
      <c r="G301" s="21" t="str">
        <f t="shared" si="33"/>
        <v>Q</v>
      </c>
      <c r="H301" s="26" t="str">
        <f t="shared" si="35"/>
        <v>ftp://wcftp.washoecounty.us/outtoworld/Neighborhood_Atlas/IA.pdf</v>
      </c>
      <c r="I301" s="30" t="str">
        <f t="shared" si="36"/>
        <v>https://www2.washoecounty.us/assessor/cama/search_download.php?command=dnld&amp;list=nbcsearch&amp;nbc=IAFQ</v>
      </c>
      <c r="J301" s="11" t="s">
        <v>1279</v>
      </c>
      <c r="K301" s="23" t="s">
        <v>884</v>
      </c>
      <c r="N301" s="12" t="str">
        <f t="shared" si="37"/>
        <v>IA</v>
      </c>
      <c r="O301" s="12" t="str">
        <f t="shared" si="38"/>
        <v>I</v>
      </c>
      <c r="P301" s="12" t="str">
        <f t="shared" si="39"/>
        <v>Q</v>
      </c>
    </row>
    <row r="302" spans="1:16" x14ac:dyDescent="0.3">
      <c r="A302" s="16" t="str">
        <f t="shared" si="34"/>
        <v>East Lake Commercial</v>
      </c>
      <c r="B302" s="52" t="str">
        <f>VLOOKUP(N302,Keys!$I$3:$J$21,2)</f>
        <v>South Washoe County</v>
      </c>
      <c r="C302" s="52" t="str">
        <f>VLOOKUP(D302,Keys!$Q$3:$S$31,2)</f>
        <v xml:space="preserve">Washoe Valley, Carson City           </v>
      </c>
      <c r="D302" s="57">
        <f>VLOOKUP(N302,Keys!$D$3:$E$118,2)</f>
        <v>89704</v>
      </c>
      <c r="E302" s="12" t="str">
        <f>VLOOKUP(G302,Keys!$A$3:$B$30,2)</f>
        <v>Commercial - General -- Square Foot Values</v>
      </c>
      <c r="F302" s="19" t="str">
        <f t="shared" si="32"/>
        <v>IBA</v>
      </c>
      <c r="G302" s="21" t="str">
        <f t="shared" si="33"/>
        <v>Q</v>
      </c>
      <c r="H302" s="26" t="str">
        <f t="shared" si="35"/>
        <v>ftp://wcftp.washoecounty.us/outtoworld/Neighborhood_Atlas/IB.pdf</v>
      </c>
      <c r="I302" s="30" t="str">
        <f t="shared" si="36"/>
        <v>https://www2.washoecounty.us/assessor/cama/search_download.php?command=dnld&amp;list=nbcsearch&amp;nbc=IBAQ</v>
      </c>
      <c r="J302" s="11" t="s">
        <v>1279</v>
      </c>
      <c r="K302" s="23" t="s">
        <v>887</v>
      </c>
      <c r="N302" s="12" t="str">
        <f t="shared" si="37"/>
        <v>IB</v>
      </c>
      <c r="O302" s="12" t="str">
        <f t="shared" si="38"/>
        <v>I</v>
      </c>
      <c r="P302" s="12" t="str">
        <f t="shared" si="39"/>
        <v>Q</v>
      </c>
    </row>
    <row r="303" spans="1:16" x14ac:dyDescent="0.3">
      <c r="A303" s="16" t="str">
        <f t="shared" si="34"/>
        <v>Ophir Rd. 40's</v>
      </c>
      <c r="B303" s="52" t="str">
        <f>VLOOKUP(N303,Keys!$I$3:$J$21,2)</f>
        <v>South Washoe County</v>
      </c>
      <c r="C303" s="52" t="str">
        <f>VLOOKUP(D303,Keys!$Q$3:$S$31,2)</f>
        <v xml:space="preserve">Washoe Valley, Carson City           </v>
      </c>
      <c r="D303" s="57">
        <f>VLOOKUP(N303,Keys!$D$3:$E$118,2)</f>
        <v>89704</v>
      </c>
      <c r="E303" s="12" t="str">
        <f>VLOOKUP(G303,Keys!$A$3:$B$30,2)</f>
        <v>SFR 40+ Acre Zoning -- Site Values / Per Acre</v>
      </c>
      <c r="F303" s="19" t="str">
        <f t="shared" si="32"/>
        <v>IBE</v>
      </c>
      <c r="G303" s="21" t="str">
        <f t="shared" si="33"/>
        <v>J</v>
      </c>
      <c r="H303" s="26" t="str">
        <f t="shared" si="35"/>
        <v>ftp://wcftp.washoecounty.us/outtoworld/Neighborhood_Atlas/IB.pdf</v>
      </c>
      <c r="I303" s="30" t="str">
        <f t="shared" si="36"/>
        <v>https://www2.washoecounty.us/assessor/cama/search_download.php?command=dnld&amp;list=nbcsearch&amp;nbc=IBEJ</v>
      </c>
      <c r="J303" s="11" t="s">
        <v>1279</v>
      </c>
      <c r="K303" s="23" t="s">
        <v>890</v>
      </c>
      <c r="N303" s="12" t="str">
        <f t="shared" si="37"/>
        <v>IB</v>
      </c>
      <c r="O303" s="12" t="str">
        <f t="shared" si="38"/>
        <v>I</v>
      </c>
      <c r="P303" s="12" t="str">
        <f t="shared" si="39"/>
        <v>J</v>
      </c>
    </row>
    <row r="304" spans="1:16" x14ac:dyDescent="0.3">
      <c r="A304" s="16" t="str">
        <f t="shared" si="34"/>
        <v>Tinhorn 5 Acre</v>
      </c>
      <c r="B304" s="52" t="str">
        <f>VLOOKUP(N304,Keys!$I$3:$J$21,2)</f>
        <v>South Washoe County</v>
      </c>
      <c r="C304" s="52" t="str">
        <f>VLOOKUP(D304,Keys!$Q$3:$S$31,2)</f>
        <v xml:space="preserve">Washoe Valley, Carson City           </v>
      </c>
      <c r="D304" s="57">
        <f>VLOOKUP(N304,Keys!$D$3:$E$118,2)</f>
        <v>89704</v>
      </c>
      <c r="E304" s="12" t="str">
        <f>VLOOKUP(G304,Keys!$A$3:$B$30,2)</f>
        <v>SFR 5 Acre Zoning -- Site Values</v>
      </c>
      <c r="F304" s="19" t="str">
        <f t="shared" si="32"/>
        <v>IBH</v>
      </c>
      <c r="G304" s="21" t="str">
        <f t="shared" si="33"/>
        <v>H</v>
      </c>
      <c r="H304" s="26" t="str">
        <f t="shared" si="35"/>
        <v>ftp://wcftp.washoecounty.us/outtoworld/Neighborhood_Atlas/IB.pdf</v>
      </c>
      <c r="I304" s="30" t="str">
        <f t="shared" si="36"/>
        <v>https://www2.washoecounty.us/assessor/cama/search_download.php?command=dnld&amp;list=nbcsearch&amp;nbc=IBHH</v>
      </c>
      <c r="J304" s="11" t="s">
        <v>1279</v>
      </c>
      <c r="K304" s="23" t="s">
        <v>893</v>
      </c>
      <c r="N304" s="12" t="str">
        <f t="shared" si="37"/>
        <v>IB</v>
      </c>
      <c r="O304" s="12" t="str">
        <f t="shared" si="38"/>
        <v>I</v>
      </c>
      <c r="P304" s="12" t="str">
        <f t="shared" si="39"/>
        <v>H</v>
      </c>
    </row>
    <row r="305" spans="1:16" x14ac:dyDescent="0.3">
      <c r="A305" s="16" t="str">
        <f t="shared" si="34"/>
        <v>Government Owned</v>
      </c>
      <c r="B305" s="52" t="str">
        <f>VLOOKUP(N305,Keys!$I$3:$J$21,2)</f>
        <v>South Washoe County</v>
      </c>
      <c r="C305" s="52" t="str">
        <f>VLOOKUP(D305,Keys!$Q$3:$S$31,2)</f>
        <v xml:space="preserve">Washoe Valley, Carson City           </v>
      </c>
      <c r="D305" s="57">
        <f>VLOOKUP(N305,Keys!$D$3:$E$118,2)</f>
        <v>89704</v>
      </c>
      <c r="E305" s="12" t="str">
        <f>VLOOKUP(G305,Keys!$A$3:$B$30,2)</f>
        <v>Centrally Assessed</v>
      </c>
      <c r="F305" s="19" t="str">
        <f t="shared" si="32"/>
        <v>IBY</v>
      </c>
      <c r="G305" s="21" t="str">
        <f t="shared" si="33"/>
        <v>Y</v>
      </c>
      <c r="H305" s="26" t="str">
        <f t="shared" si="35"/>
        <v>ftp://wcftp.washoecounty.us/outtoworld/Neighborhood_Atlas/IB.pdf</v>
      </c>
      <c r="I305" s="30" t="str">
        <f t="shared" si="36"/>
        <v>https://www2.washoecounty.us/assessor/cama/search_download.php?command=dnld&amp;list=nbcsearch&amp;nbc=IBYY</v>
      </c>
      <c r="J305" s="11" t="s">
        <v>1279</v>
      </c>
      <c r="K305" s="23" t="s">
        <v>896</v>
      </c>
      <c r="N305" s="12" t="str">
        <f t="shared" si="37"/>
        <v>IB</v>
      </c>
      <c r="O305" s="12" t="str">
        <f t="shared" si="38"/>
        <v>I</v>
      </c>
      <c r="P305" s="12" t="str">
        <f t="shared" si="39"/>
        <v>Y</v>
      </c>
    </row>
    <row r="306" spans="1:16" x14ac:dyDescent="0.3">
      <c r="A306" s="16" t="str">
        <f t="shared" si="34"/>
        <v>Catch all, not gov. owned</v>
      </c>
      <c r="B306" s="52" t="str">
        <f>VLOOKUP(N306,Keys!$I$3:$J$21,2)</f>
        <v>South Washoe County</v>
      </c>
      <c r="C306" s="52" t="str">
        <f>VLOOKUP(D306,Keys!$Q$3:$S$31,2)</f>
        <v xml:space="preserve">Reno, VC Highlands           </v>
      </c>
      <c r="D306" s="57">
        <f>VLOOKUP(N306,Keys!$D$3:$E$118,2)</f>
        <v>89521</v>
      </c>
      <c r="E306" s="12" t="str">
        <f>VLOOKUP(G306,Keys!$A$3:$B$30,2)</f>
        <v>Centrally Assessed</v>
      </c>
      <c r="F306" s="19" t="str">
        <f t="shared" si="32"/>
        <v>ICC</v>
      </c>
      <c r="G306" s="21" t="str">
        <f t="shared" si="33"/>
        <v>Z</v>
      </c>
      <c r="H306" s="26" t="str">
        <f t="shared" si="35"/>
        <v>ftp://wcftp.washoecounty.us/outtoworld/Neighborhood_Atlas/IC.pdf</v>
      </c>
      <c r="I306" s="30" t="str">
        <f t="shared" si="36"/>
        <v>https://www2.washoecounty.us/assessor/cama/search_download.php?command=dnld&amp;list=nbcsearch&amp;nbc=ICCZ</v>
      </c>
      <c r="J306" s="11" t="s">
        <v>1279</v>
      </c>
      <c r="K306" s="23" t="s">
        <v>899</v>
      </c>
      <c r="N306" s="12" t="str">
        <f t="shared" si="37"/>
        <v>IC</v>
      </c>
      <c r="O306" s="12" t="str">
        <f t="shared" si="38"/>
        <v>I</v>
      </c>
      <c r="P306" s="12" t="str">
        <f t="shared" si="39"/>
        <v>Z</v>
      </c>
    </row>
    <row r="307" spans="1:16" x14ac:dyDescent="0.3">
      <c r="A307" s="16" t="str">
        <f t="shared" si="34"/>
        <v>AG</v>
      </c>
      <c r="B307" s="52" t="str">
        <f>VLOOKUP(N307,Keys!$I$3:$J$21,2)</f>
        <v>South Washoe County</v>
      </c>
      <c r="C307" s="52" t="str">
        <f>VLOOKUP(D307,Keys!$Q$3:$S$31,2)</f>
        <v xml:space="preserve">Reno, VC Highlands           </v>
      </c>
      <c r="D307" s="57">
        <f>VLOOKUP(N307,Keys!$D$3:$E$118,2)</f>
        <v>89521</v>
      </c>
      <c r="E307" s="12" t="str">
        <f>VLOOKUP(G307,Keys!$A$3:$B$30,2)</f>
        <v>Possessory Interest Parcels</v>
      </c>
      <c r="F307" s="19" t="str">
        <f t="shared" si="32"/>
        <v>IDW</v>
      </c>
      <c r="G307" s="21" t="str">
        <f t="shared" si="33"/>
        <v>W</v>
      </c>
      <c r="H307" s="26" t="str">
        <f t="shared" si="35"/>
        <v>ftp://wcftp.washoecounty.us/outtoworld/Neighborhood_Atlas/ID.pdf</v>
      </c>
      <c r="I307" s="30" t="str">
        <f t="shared" si="36"/>
        <v>https://www2.washoecounty.us/assessor/cama/search_download.php?command=dnld&amp;list=nbcsearch&amp;nbc=IDWW</v>
      </c>
      <c r="J307" s="11" t="s">
        <v>1279</v>
      </c>
      <c r="K307" s="23" t="s">
        <v>902</v>
      </c>
      <c r="N307" s="12" t="str">
        <f t="shared" si="37"/>
        <v>ID</v>
      </c>
      <c r="O307" s="12" t="str">
        <f t="shared" si="38"/>
        <v>I</v>
      </c>
      <c r="P307" s="12" t="str">
        <f t="shared" si="39"/>
        <v>W</v>
      </c>
    </row>
    <row r="308" spans="1:16" x14ac:dyDescent="0.3">
      <c r="A308" s="16" t="str">
        <f t="shared" si="34"/>
        <v>Via Bianca Mobile Homes</v>
      </c>
      <c r="B308" s="52" t="str">
        <f>VLOOKUP(N308,Keys!$I$3:$J$21,2)</f>
        <v>South Washoe County</v>
      </c>
      <c r="C308" s="52" t="str">
        <f>VLOOKUP(D308,Keys!$Q$3:$S$31,2)</f>
        <v xml:space="preserve">Reno, VC Highlands           </v>
      </c>
      <c r="D308" s="57">
        <f>VLOOKUP(N308,Keys!$D$3:$E$118,2)</f>
        <v>89521</v>
      </c>
      <c r="E308" s="12" t="str">
        <f>VLOOKUP(G308,Keys!$A$3:$B$30,2)</f>
        <v>SFR 6,000 - 9,000 Sf Zoning -- Site Values</v>
      </c>
      <c r="F308" s="19" t="str">
        <f t="shared" si="32"/>
        <v>IEB</v>
      </c>
      <c r="G308" s="21" t="str">
        <f t="shared" si="33"/>
        <v>C</v>
      </c>
      <c r="H308" s="26" t="str">
        <f t="shared" si="35"/>
        <v>ftp://wcftp.washoecounty.us/outtoworld/Neighborhood_Atlas/IE.pdf</v>
      </c>
      <c r="I308" s="30" t="str">
        <f t="shared" si="36"/>
        <v>https://www2.washoecounty.us/assessor/cama/search_download.php?command=dnld&amp;list=nbcsearch&amp;nbc=IEBC</v>
      </c>
      <c r="J308" s="11" t="s">
        <v>1279</v>
      </c>
      <c r="K308" s="23" t="s">
        <v>905</v>
      </c>
      <c r="N308" s="12" t="str">
        <f t="shared" si="37"/>
        <v>IE</v>
      </c>
      <c r="O308" s="12" t="str">
        <f t="shared" si="38"/>
        <v>I</v>
      </c>
      <c r="P308" s="12" t="str">
        <f t="shared" si="39"/>
        <v>C</v>
      </c>
    </row>
    <row r="309" spans="1:16" x14ac:dyDescent="0.3">
      <c r="A309" s="16" t="str">
        <f t="shared" si="34"/>
        <v>Meadowgate Estates</v>
      </c>
      <c r="B309" s="52" t="str">
        <f>VLOOKUP(N309,Keys!$I$3:$J$21,2)</f>
        <v>South Washoe County</v>
      </c>
      <c r="C309" s="52" t="str">
        <f>VLOOKUP(D309,Keys!$Q$3:$S$31,2)</f>
        <v xml:space="preserve">Reno, VC Highlands           </v>
      </c>
      <c r="D309" s="57">
        <f>VLOOKUP(N309,Keys!$D$3:$E$118,2)</f>
        <v>89521</v>
      </c>
      <c r="E309" s="12" t="str">
        <f>VLOOKUP(G309,Keys!$A$3:$B$30,2)</f>
        <v>SFR 1/2 Acre Zoniing -- Site Values</v>
      </c>
      <c r="F309" s="19" t="str">
        <f t="shared" si="32"/>
        <v>IEE</v>
      </c>
      <c r="G309" s="21" t="str">
        <f t="shared" si="33"/>
        <v>E</v>
      </c>
      <c r="H309" s="26" t="str">
        <f t="shared" si="35"/>
        <v>ftp://wcftp.washoecounty.us/outtoworld/Neighborhood_Atlas/IE.pdf</v>
      </c>
      <c r="I309" s="30" t="str">
        <f t="shared" si="36"/>
        <v>https://www2.washoecounty.us/assessor/cama/search_download.php?command=dnld&amp;list=nbcsearch&amp;nbc=IEEE</v>
      </c>
      <c r="J309" s="11" t="s">
        <v>1279</v>
      </c>
      <c r="K309" s="23" t="s">
        <v>908</v>
      </c>
      <c r="N309" s="12" t="str">
        <f t="shared" si="37"/>
        <v>IE</v>
      </c>
      <c r="O309" s="12" t="str">
        <f t="shared" si="38"/>
        <v>I</v>
      </c>
      <c r="P309" s="12" t="str">
        <f t="shared" si="39"/>
        <v>E</v>
      </c>
    </row>
    <row r="310" spans="1:16" x14ac:dyDescent="0.3">
      <c r="A310" s="16" t="str">
        <f t="shared" si="34"/>
        <v>Andrew Ln Rhoads Rd Area</v>
      </c>
      <c r="B310" s="52" t="str">
        <f>VLOOKUP(N310,Keys!$I$3:$J$21,2)</f>
        <v>South Washoe County</v>
      </c>
      <c r="C310" s="52" t="str">
        <f>VLOOKUP(D310,Keys!$Q$3:$S$31,2)</f>
        <v xml:space="preserve">Reno, VC Highlands           </v>
      </c>
      <c r="D310" s="57">
        <f>VLOOKUP(N310,Keys!$D$3:$E$118,2)</f>
        <v>89521</v>
      </c>
      <c r="E310" s="12" t="str">
        <f>VLOOKUP(G310,Keys!$A$3:$B$30,2)</f>
        <v>SFR 1 Acre Zoning -- Site Values</v>
      </c>
      <c r="F310" s="19" t="str">
        <f t="shared" si="32"/>
        <v>IEJ</v>
      </c>
      <c r="G310" s="21" t="str">
        <f t="shared" si="33"/>
        <v>F</v>
      </c>
      <c r="H310" s="26" t="str">
        <f t="shared" si="35"/>
        <v>ftp://wcftp.washoecounty.us/outtoworld/Neighborhood_Atlas/IE.pdf</v>
      </c>
      <c r="I310" s="30" t="str">
        <f t="shared" si="36"/>
        <v>https://www2.washoecounty.us/assessor/cama/search_download.php?command=dnld&amp;list=nbcsearch&amp;nbc=IEJF</v>
      </c>
      <c r="J310" s="11" t="s">
        <v>1279</v>
      </c>
      <c r="K310" s="23" t="s">
        <v>911</v>
      </c>
      <c r="N310" s="12" t="str">
        <f t="shared" si="37"/>
        <v>IE</v>
      </c>
      <c r="O310" s="12" t="str">
        <f t="shared" si="38"/>
        <v>I</v>
      </c>
      <c r="P310" s="12" t="str">
        <f t="shared" si="39"/>
        <v>F</v>
      </c>
    </row>
    <row r="311" spans="1:16" x14ac:dyDescent="0.3">
      <c r="A311" s="16" t="str">
        <f t="shared" si="34"/>
        <v>Toll Road</v>
      </c>
      <c r="B311" s="52" t="str">
        <f>VLOOKUP(N311,Keys!$I$3:$J$21,2)</f>
        <v>South Washoe County</v>
      </c>
      <c r="C311" s="52" t="str">
        <f>VLOOKUP(D311,Keys!$Q$3:$S$31,2)</f>
        <v xml:space="preserve">Reno, VC Highlands           </v>
      </c>
      <c r="D311" s="57">
        <f>VLOOKUP(N311,Keys!$D$3:$E$118,2)</f>
        <v>89521</v>
      </c>
      <c r="E311" s="12" t="str">
        <f>VLOOKUP(G311,Keys!$A$3:$B$30,2)</f>
        <v>SFR 1 Acre Zoning -- Site Values</v>
      </c>
      <c r="F311" s="19" t="str">
        <f t="shared" si="32"/>
        <v>IEN</v>
      </c>
      <c r="G311" s="21" t="str">
        <f t="shared" si="33"/>
        <v>F</v>
      </c>
      <c r="H311" s="26" t="str">
        <f t="shared" si="35"/>
        <v>ftp://wcftp.washoecounty.us/outtoworld/Neighborhood_Atlas/IE.pdf</v>
      </c>
      <c r="I311" s="30" t="str">
        <f t="shared" si="36"/>
        <v>https://www2.washoecounty.us/assessor/cama/search_download.php?command=dnld&amp;list=nbcsearch&amp;nbc=IENF</v>
      </c>
      <c r="J311" s="11" t="s">
        <v>1279</v>
      </c>
      <c r="K311" s="23" t="s">
        <v>914</v>
      </c>
      <c r="N311" s="12" t="str">
        <f t="shared" si="37"/>
        <v>IE</v>
      </c>
      <c r="O311" s="12" t="str">
        <f t="shared" si="38"/>
        <v>I</v>
      </c>
      <c r="P311" s="12" t="str">
        <f t="shared" si="39"/>
        <v>F</v>
      </c>
    </row>
    <row r="312" spans="1:16" x14ac:dyDescent="0.3">
      <c r="A312" s="16" t="str">
        <f t="shared" si="34"/>
        <v>Government Exempt</v>
      </c>
      <c r="B312" s="52" t="str">
        <f>VLOOKUP(N312,Keys!$I$3:$J$21,2)</f>
        <v>South Washoe County</v>
      </c>
      <c r="C312" s="52" t="str">
        <f>VLOOKUP(D312,Keys!$Q$3:$S$31,2)</f>
        <v xml:space="preserve">Reno, VC Highlands           </v>
      </c>
      <c r="D312" s="57">
        <f>VLOOKUP(N312,Keys!$D$3:$E$118,2)</f>
        <v>89521</v>
      </c>
      <c r="E312" s="12" t="str">
        <f>VLOOKUP(G312,Keys!$A$3:$B$30,2)</f>
        <v>Centrally Assessed</v>
      </c>
      <c r="F312" s="19" t="str">
        <f t="shared" si="32"/>
        <v>IEY</v>
      </c>
      <c r="G312" s="21" t="str">
        <f t="shared" si="33"/>
        <v>Y</v>
      </c>
      <c r="H312" s="26" t="str">
        <f t="shared" si="35"/>
        <v>ftp://wcftp.washoecounty.us/outtoworld/Neighborhood_Atlas/IE.pdf</v>
      </c>
      <c r="I312" s="30" t="str">
        <f t="shared" si="36"/>
        <v>https://www2.washoecounty.us/assessor/cama/search_download.php?command=dnld&amp;list=nbcsearch&amp;nbc=IEYY</v>
      </c>
      <c r="J312" s="11" t="s">
        <v>1279</v>
      </c>
      <c r="K312" s="23" t="s">
        <v>917</v>
      </c>
      <c r="N312" s="12" t="str">
        <f t="shared" si="37"/>
        <v>IE</v>
      </c>
      <c r="O312" s="12" t="str">
        <f t="shared" si="38"/>
        <v>I</v>
      </c>
      <c r="P312" s="12" t="str">
        <f t="shared" si="39"/>
        <v>Y</v>
      </c>
    </row>
    <row r="313" spans="1:16" x14ac:dyDescent="0.3">
      <c r="A313" s="16" t="str">
        <f t="shared" si="34"/>
        <v>2.5ac East Side West Washoe Valley</v>
      </c>
      <c r="B313" s="52" t="str">
        <f>VLOOKUP(N313,Keys!$I$3:$J$21,2)</f>
        <v>South Washoe County</v>
      </c>
      <c r="C313" s="52" t="str">
        <f>VLOOKUP(D313,Keys!$Q$3:$S$31,2)</f>
        <v xml:space="preserve">Washoe Valley, Carson City           </v>
      </c>
      <c r="D313" s="57">
        <f>VLOOKUP(N313,Keys!$D$3:$E$118,2)</f>
        <v>89704</v>
      </c>
      <c r="E313" s="12" t="str">
        <f>VLOOKUP(G313,Keys!$A$3:$B$30,2)</f>
        <v>SFR 2.5 Acre Zoning -- Site Values</v>
      </c>
      <c r="F313" s="19" t="str">
        <f t="shared" si="32"/>
        <v>IGB</v>
      </c>
      <c r="G313" s="21" t="str">
        <f t="shared" si="33"/>
        <v>G</v>
      </c>
      <c r="H313" s="26" t="str">
        <f t="shared" si="35"/>
        <v>ftp://wcftp.washoecounty.us/outtoworld/Neighborhood_Atlas/IG.pdf</v>
      </c>
      <c r="I313" s="30" t="str">
        <f t="shared" si="36"/>
        <v>https://www2.washoecounty.us/assessor/cama/search_download.php?command=dnld&amp;list=nbcsearch&amp;nbc=IGBG</v>
      </c>
      <c r="J313" s="11" t="s">
        <v>1279</v>
      </c>
      <c r="K313" s="23" t="s">
        <v>920</v>
      </c>
      <c r="N313" s="12" t="str">
        <f t="shared" si="37"/>
        <v>IG</v>
      </c>
      <c r="O313" s="12" t="str">
        <f t="shared" si="38"/>
        <v>I</v>
      </c>
      <c r="P313" s="12" t="str">
        <f t="shared" si="39"/>
        <v>G</v>
      </c>
    </row>
    <row r="314" spans="1:16" x14ac:dyDescent="0.3">
      <c r="A314" s="16" t="str">
        <f t="shared" si="34"/>
        <v>5ac West Side West Washoe Valley</v>
      </c>
      <c r="B314" s="52" t="str">
        <f>VLOOKUP(N314,Keys!$I$3:$J$21,2)</f>
        <v>South Washoe County</v>
      </c>
      <c r="C314" s="52" t="str">
        <f>VLOOKUP(D314,Keys!$Q$3:$S$31,2)</f>
        <v xml:space="preserve">Washoe Valley, Carson City           </v>
      </c>
      <c r="D314" s="57">
        <f>VLOOKUP(N314,Keys!$D$3:$E$118,2)</f>
        <v>89704</v>
      </c>
      <c r="E314" s="12" t="str">
        <f>VLOOKUP(G314,Keys!$A$3:$B$30,2)</f>
        <v>SFR 5 Acre Zoning -- Site Values</v>
      </c>
      <c r="F314" s="19" t="str">
        <f t="shared" si="32"/>
        <v>IGD</v>
      </c>
      <c r="G314" s="21" t="str">
        <f t="shared" si="33"/>
        <v>H</v>
      </c>
      <c r="H314" s="26" t="str">
        <f t="shared" si="35"/>
        <v>ftp://wcftp.washoecounty.us/outtoworld/Neighborhood_Atlas/IG.pdf</v>
      </c>
      <c r="I314" s="30" t="str">
        <f t="shared" si="36"/>
        <v>https://www2.washoecounty.us/assessor/cama/search_download.php?command=dnld&amp;list=nbcsearch&amp;nbc=IGDH</v>
      </c>
      <c r="J314" s="11" t="s">
        <v>1279</v>
      </c>
      <c r="K314" s="23" t="s">
        <v>923</v>
      </c>
      <c r="N314" s="12" t="str">
        <f t="shared" si="37"/>
        <v>IG</v>
      </c>
      <c r="O314" s="12" t="str">
        <f t="shared" si="38"/>
        <v>I</v>
      </c>
      <c r="P314" s="12" t="str">
        <f t="shared" si="39"/>
        <v>H</v>
      </c>
    </row>
    <row r="315" spans="1:16" x14ac:dyDescent="0.3">
      <c r="A315" s="16" t="str">
        <f t="shared" si="34"/>
        <v>Common Area</v>
      </c>
      <c r="B315" s="52" t="str">
        <f>VLOOKUP(N315,Keys!$I$3:$J$21,2)</f>
        <v>South Washoe County</v>
      </c>
      <c r="C315" s="52" t="str">
        <f>VLOOKUP(D315,Keys!$Q$3:$S$31,2)</f>
        <v xml:space="preserve">Washoe Valley, Carson City           </v>
      </c>
      <c r="D315" s="57">
        <f>VLOOKUP(N315,Keys!$D$3:$E$118,2)</f>
        <v>89704</v>
      </c>
      <c r="E315" s="12" t="str">
        <f>VLOOKUP(G315,Keys!$A$3:$B$30,2)</f>
        <v>Token Values -- Common Area / Splinters / Unbuildable</v>
      </c>
      <c r="F315" s="19" t="str">
        <f t="shared" si="32"/>
        <v>IGV</v>
      </c>
      <c r="G315" s="21" t="str">
        <f t="shared" si="33"/>
        <v>V</v>
      </c>
      <c r="H315" s="26" t="str">
        <f t="shared" si="35"/>
        <v>ftp://wcftp.washoecounty.us/outtoworld/Neighborhood_Atlas/IG.pdf</v>
      </c>
      <c r="I315" s="30" t="str">
        <f t="shared" si="36"/>
        <v>https://www2.washoecounty.us/assessor/cama/search_download.php?command=dnld&amp;list=nbcsearch&amp;nbc=IGVV</v>
      </c>
      <c r="J315" s="11" t="s">
        <v>1279</v>
      </c>
      <c r="K315" s="23" t="s">
        <v>926</v>
      </c>
      <c r="N315" s="12" t="str">
        <f t="shared" si="37"/>
        <v>IG</v>
      </c>
      <c r="O315" s="12" t="str">
        <f t="shared" si="38"/>
        <v>I</v>
      </c>
      <c r="P315" s="12" t="str">
        <f t="shared" si="39"/>
        <v>V</v>
      </c>
    </row>
    <row r="316" spans="1:16" x14ac:dyDescent="0.3">
      <c r="A316" s="16" t="str">
        <f t="shared" si="34"/>
        <v>Catch All</v>
      </c>
      <c r="B316" s="52" t="str">
        <f>VLOOKUP(N316,Keys!$I$3:$J$21,2)</f>
        <v>South Washoe County</v>
      </c>
      <c r="C316" s="52" t="str">
        <f>VLOOKUP(D316,Keys!$Q$3:$S$31,2)</f>
        <v xml:space="preserve">Washoe Valley, Carson City           </v>
      </c>
      <c r="D316" s="57">
        <f>VLOOKUP(N316,Keys!$D$3:$E$118,2)</f>
        <v>89704</v>
      </c>
      <c r="E316" s="12" t="str">
        <f>VLOOKUP(G316,Keys!$A$3:$B$30,2)</f>
        <v>Centrally Assessed</v>
      </c>
      <c r="F316" s="19" t="str">
        <f t="shared" si="32"/>
        <v>IGZ</v>
      </c>
      <c r="G316" s="21" t="str">
        <f t="shared" si="33"/>
        <v>Z</v>
      </c>
      <c r="H316" s="26" t="str">
        <f t="shared" si="35"/>
        <v>ftp://wcftp.washoecounty.us/outtoworld/Neighborhood_Atlas/IG.pdf</v>
      </c>
      <c r="I316" s="30" t="str">
        <f t="shared" si="36"/>
        <v>https://www2.washoecounty.us/assessor/cama/search_download.php?command=dnld&amp;list=nbcsearch&amp;nbc=IGZZ</v>
      </c>
      <c r="J316" s="11" t="s">
        <v>1279</v>
      </c>
      <c r="K316" s="23" t="s">
        <v>929</v>
      </c>
      <c r="N316" s="12" t="str">
        <f t="shared" si="37"/>
        <v>IG</v>
      </c>
      <c r="O316" s="12" t="str">
        <f t="shared" si="38"/>
        <v>I</v>
      </c>
      <c r="P316" s="12" t="str">
        <f t="shared" si="39"/>
        <v>Z</v>
      </c>
    </row>
    <row r="317" spans="1:16" x14ac:dyDescent="0.3">
      <c r="A317" s="16" t="str">
        <f t="shared" si="34"/>
        <v>Logan Meadows</v>
      </c>
      <c r="B317" s="52" t="str">
        <f>VLOOKUP(N317,Keys!$I$3:$J$21,2)</f>
        <v>South Washoe County</v>
      </c>
      <c r="C317" s="52" t="str">
        <f>VLOOKUP(D317,Keys!$Q$3:$S$31,2)</f>
        <v xml:space="preserve">Reno,  Galena, Pleasant Valley, Steamboat, Virginia Foothills       </v>
      </c>
      <c r="D317" s="57">
        <f>VLOOKUP(N317,Keys!$D$3:$E$118,2)</f>
        <v>89511</v>
      </c>
      <c r="E317" s="12" t="str">
        <f>VLOOKUP(G317,Keys!$A$3:$B$30,2)</f>
        <v>SFR 2.5 Acre Zoning -- Site Values</v>
      </c>
      <c r="F317" s="19" t="str">
        <f t="shared" si="32"/>
        <v>JAG</v>
      </c>
      <c r="G317" s="21" t="str">
        <f t="shared" si="33"/>
        <v>G</v>
      </c>
      <c r="H317" s="26" t="str">
        <f t="shared" si="35"/>
        <v>ftp://wcftp.washoecounty.us/outtoworld/Neighborhood_Atlas/JA.pdf</v>
      </c>
      <c r="I317" s="30" t="str">
        <f t="shared" si="36"/>
        <v>https://www2.washoecounty.us/assessor/cama/search_download.php?command=dnld&amp;list=nbcsearch&amp;nbc=JAGG</v>
      </c>
      <c r="J317" s="11" t="s">
        <v>1279</v>
      </c>
      <c r="K317" s="23" t="s">
        <v>932</v>
      </c>
      <c r="N317" s="12" t="str">
        <f t="shared" si="37"/>
        <v>JA</v>
      </c>
      <c r="O317" s="12" t="str">
        <f t="shared" si="38"/>
        <v>J</v>
      </c>
      <c r="P317" s="12" t="str">
        <f t="shared" si="39"/>
        <v>G</v>
      </c>
    </row>
    <row r="318" spans="1:16" x14ac:dyDescent="0.3">
      <c r="A318" s="16" t="str">
        <f t="shared" si="34"/>
        <v>Mt. Rose Ski Resort</v>
      </c>
      <c r="B318" s="52" t="str">
        <f>VLOOKUP(N318,Keys!$I$3:$J$21,2)</f>
        <v>South Washoe County</v>
      </c>
      <c r="C318" s="52" t="str">
        <f>VLOOKUP(D318,Keys!$Q$3:$S$31,2)</f>
        <v xml:space="preserve">Reno,  Galena, Pleasant Valley, Steamboat, Virginia Foothills       </v>
      </c>
      <c r="D318" s="57">
        <f>VLOOKUP(N318,Keys!$D$3:$E$118,2)</f>
        <v>89511</v>
      </c>
      <c r="E318" s="12" t="str">
        <f>VLOOKUP(G318,Keys!$A$3:$B$30,2)</f>
        <v>Centrally Assessed</v>
      </c>
      <c r="F318" s="19" t="str">
        <f t="shared" si="32"/>
        <v>JBD</v>
      </c>
      <c r="G318" s="21" t="str">
        <f t="shared" si="33"/>
        <v>Z</v>
      </c>
      <c r="H318" s="26" t="str">
        <f t="shared" si="35"/>
        <v>ftp://wcftp.washoecounty.us/outtoworld/Neighborhood_Atlas/JB.pdf</v>
      </c>
      <c r="I318" s="30" t="str">
        <f t="shared" si="36"/>
        <v>https://www2.washoecounty.us/assessor/cama/search_download.php?command=dnld&amp;list=nbcsearch&amp;nbc=JBDZ</v>
      </c>
      <c r="J318" s="11" t="s">
        <v>1279</v>
      </c>
      <c r="K318" s="23" t="s">
        <v>935</v>
      </c>
      <c r="N318" s="12" t="str">
        <f t="shared" si="37"/>
        <v>JB</v>
      </c>
      <c r="O318" s="12" t="str">
        <f t="shared" si="38"/>
        <v>J</v>
      </c>
      <c r="P318" s="12" t="str">
        <f t="shared" si="39"/>
        <v>Z</v>
      </c>
    </row>
    <row r="319" spans="1:16" x14ac:dyDescent="0.3">
      <c r="A319" s="16" t="str">
        <f t="shared" si="34"/>
        <v>Common Area</v>
      </c>
      <c r="B319" s="52" t="str">
        <f>VLOOKUP(N319,Keys!$I$3:$J$21,2)</f>
        <v>South Washoe County</v>
      </c>
      <c r="C319" s="52" t="str">
        <f>VLOOKUP(D319,Keys!$Q$3:$S$31,2)</f>
        <v xml:space="preserve">Reno,  Galena, Pleasant Valley, Steamboat, Virginia Foothills       </v>
      </c>
      <c r="D319" s="57">
        <f>VLOOKUP(N319,Keys!$D$3:$E$118,2)</f>
        <v>89511</v>
      </c>
      <c r="E319" s="12" t="str">
        <f>VLOOKUP(G319,Keys!$A$3:$B$30,2)</f>
        <v>Token Values -- Common Area / Splinters / Unbuildable</v>
      </c>
      <c r="F319" s="19" t="str">
        <f t="shared" si="32"/>
        <v>JBV</v>
      </c>
      <c r="G319" s="21" t="str">
        <f t="shared" si="33"/>
        <v>V</v>
      </c>
      <c r="H319" s="26" t="str">
        <f t="shared" si="35"/>
        <v>ftp://wcftp.washoecounty.us/outtoworld/Neighborhood_Atlas/JB.pdf</v>
      </c>
      <c r="I319" s="30" t="str">
        <f t="shared" si="36"/>
        <v>https://www2.washoecounty.us/assessor/cama/search_download.php?command=dnld&amp;list=nbcsearch&amp;nbc=JBVV</v>
      </c>
      <c r="J319" s="11" t="s">
        <v>1279</v>
      </c>
      <c r="K319" s="23" t="s">
        <v>938</v>
      </c>
      <c r="N319" s="12" t="str">
        <f t="shared" si="37"/>
        <v>JB</v>
      </c>
      <c r="O319" s="12" t="str">
        <f t="shared" si="38"/>
        <v>J</v>
      </c>
      <c r="P319" s="12" t="str">
        <f t="shared" si="39"/>
        <v>V</v>
      </c>
    </row>
    <row r="320" spans="1:16" x14ac:dyDescent="0.3">
      <c r="A320" s="16" t="str">
        <f t="shared" si="34"/>
        <v>Vacant land along I-580</v>
      </c>
      <c r="B320" s="52" t="str">
        <f>VLOOKUP(N320,Keys!$I$3:$J$21,2)</f>
        <v>South Washoe County</v>
      </c>
      <c r="C320" s="52" t="str">
        <f>VLOOKUP(D320,Keys!$Q$3:$S$31,2)</f>
        <v xml:space="preserve">Reno,  Galena, Pleasant Valley, Steamboat, Virginia Foothills       </v>
      </c>
      <c r="D320" s="57">
        <f>VLOOKUP(N320,Keys!$D$3:$E$118,2)</f>
        <v>89511</v>
      </c>
      <c r="E320" s="12" t="str">
        <f>VLOOKUP(G320,Keys!$A$3:$B$30,2)</f>
        <v>Centrally Assessed</v>
      </c>
      <c r="F320" s="19" t="str">
        <f t="shared" si="32"/>
        <v>JCA</v>
      </c>
      <c r="G320" s="21" t="str">
        <f t="shared" si="33"/>
        <v>Z</v>
      </c>
      <c r="H320" s="26" t="str">
        <f t="shared" si="35"/>
        <v>ftp://wcftp.washoecounty.us/outtoworld/Neighborhood_Atlas/JC.pdf</v>
      </c>
      <c r="I320" s="30" t="str">
        <f t="shared" si="36"/>
        <v>https://www2.washoecounty.us/assessor/cama/search_download.php?command=dnld&amp;list=nbcsearch&amp;nbc=JCAZ</v>
      </c>
      <c r="J320" s="11" t="s">
        <v>1279</v>
      </c>
      <c r="K320" s="23" t="s">
        <v>941</v>
      </c>
      <c r="N320" s="12" t="str">
        <f t="shared" si="37"/>
        <v>JC</v>
      </c>
      <c r="O320" s="12" t="str">
        <f t="shared" si="38"/>
        <v>J</v>
      </c>
      <c r="P320" s="12" t="str">
        <f t="shared" si="39"/>
        <v>Z</v>
      </c>
    </row>
    <row r="321" spans="1:16" x14ac:dyDescent="0.3">
      <c r="A321" s="16" t="str">
        <f t="shared" si="34"/>
        <v>Callamont</v>
      </c>
      <c r="B321" s="52" t="str">
        <f>VLOOKUP(N321,Keys!$I$3:$J$21,2)</f>
        <v>South Washoe County</v>
      </c>
      <c r="C321" s="52" t="str">
        <f>VLOOKUP(D321,Keys!$Q$3:$S$31,2)</f>
        <v xml:space="preserve">Reno,  Galena, Pleasant Valley, Steamboat, Virginia Foothills       </v>
      </c>
      <c r="D321" s="57">
        <f>VLOOKUP(N321,Keys!$D$3:$E$118,2)</f>
        <v>89511</v>
      </c>
      <c r="E321" s="12" t="str">
        <f>VLOOKUP(G321,Keys!$A$3:$B$30,2)</f>
        <v>SFR 2.5 Acre Zoning -- Site Values</v>
      </c>
      <c r="F321" s="19" t="str">
        <f t="shared" si="32"/>
        <v>JCD</v>
      </c>
      <c r="G321" s="21" t="str">
        <f t="shared" si="33"/>
        <v>G</v>
      </c>
      <c r="H321" s="26" t="str">
        <f t="shared" si="35"/>
        <v>ftp://wcftp.washoecounty.us/outtoworld/Neighborhood_Atlas/JC.pdf</v>
      </c>
      <c r="I321" s="30" t="str">
        <f t="shared" si="36"/>
        <v>https://www2.washoecounty.us/assessor/cama/search_download.php?command=dnld&amp;list=nbcsearch&amp;nbc=JCDG</v>
      </c>
      <c r="J321" s="11" t="s">
        <v>1279</v>
      </c>
      <c r="K321" s="23" t="s">
        <v>944</v>
      </c>
      <c r="N321" s="12" t="str">
        <f t="shared" si="37"/>
        <v>JC</v>
      </c>
      <c r="O321" s="12" t="str">
        <f t="shared" si="38"/>
        <v>J</v>
      </c>
      <c r="P321" s="12" t="str">
        <f t="shared" si="39"/>
        <v>G</v>
      </c>
    </row>
    <row r="322" spans="1:16" x14ac:dyDescent="0.3">
      <c r="A322" s="16" t="str">
        <f t="shared" si="34"/>
        <v>Callahan Ranch</v>
      </c>
      <c r="B322" s="52" t="str">
        <f>VLOOKUP(N322,Keys!$I$3:$J$21,2)</f>
        <v>South Washoe County</v>
      </c>
      <c r="C322" s="52" t="str">
        <f>VLOOKUP(D322,Keys!$Q$3:$S$31,2)</f>
        <v xml:space="preserve">Reno,  Galena, Pleasant Valley, Steamboat, Virginia Foothills       </v>
      </c>
      <c r="D322" s="57">
        <f>VLOOKUP(N322,Keys!$D$3:$E$118,2)</f>
        <v>89511</v>
      </c>
      <c r="E322" s="12" t="str">
        <f>VLOOKUP(G322,Keys!$A$3:$B$30,2)</f>
        <v>SFR 1 Acre Zoning -- Site Values</v>
      </c>
      <c r="F322" s="19" t="str">
        <f t="shared" si="32"/>
        <v>JCG</v>
      </c>
      <c r="G322" s="21" t="str">
        <f t="shared" si="33"/>
        <v>F</v>
      </c>
      <c r="H322" s="26" t="str">
        <f t="shared" si="35"/>
        <v>ftp://wcftp.washoecounty.us/outtoworld/Neighborhood_Atlas/JC.pdf</v>
      </c>
      <c r="I322" s="30" t="str">
        <f t="shared" si="36"/>
        <v>https://www2.washoecounty.us/assessor/cama/search_download.php?command=dnld&amp;list=nbcsearch&amp;nbc=JCGF</v>
      </c>
      <c r="J322" s="11" t="s">
        <v>1279</v>
      </c>
      <c r="K322" s="23" t="s">
        <v>947</v>
      </c>
      <c r="N322" s="12" t="str">
        <f t="shared" si="37"/>
        <v>JC</v>
      </c>
      <c r="O322" s="12" t="str">
        <f t="shared" si="38"/>
        <v>J</v>
      </c>
      <c r="P322" s="12" t="str">
        <f t="shared" si="39"/>
        <v>F</v>
      </c>
    </row>
    <row r="323" spans="1:16" x14ac:dyDescent="0.3">
      <c r="A323" s="16" t="str">
        <f t="shared" si="34"/>
        <v>Arequipa Lane</v>
      </c>
      <c r="B323" s="52" t="str">
        <f>VLOOKUP(N323,Keys!$I$3:$J$21,2)</f>
        <v>South Washoe County</v>
      </c>
      <c r="C323" s="52" t="str">
        <f>VLOOKUP(D323,Keys!$Q$3:$S$31,2)</f>
        <v xml:space="preserve">Reno,  Galena, Pleasant Valley, Steamboat, Virginia Foothills       </v>
      </c>
      <c r="D323" s="57">
        <f>VLOOKUP(N323,Keys!$D$3:$E$118,2)</f>
        <v>89511</v>
      </c>
      <c r="E323" s="12" t="str">
        <f>VLOOKUP(G323,Keys!$A$3:$B$30,2)</f>
        <v>SFR 1 Acre Zoning -- Site Values</v>
      </c>
      <c r="F323" s="19" t="str">
        <f t="shared" ref="F323:F386" si="40">LEFT(K323,3)</f>
        <v>JCH</v>
      </c>
      <c r="G323" s="21" t="str">
        <f t="shared" ref="G323:G386" si="41">RIGHT(LEFT(K323,4),1)</f>
        <v>F</v>
      </c>
      <c r="H323" s="26" t="str">
        <f t="shared" si="35"/>
        <v>ftp://wcftp.washoecounty.us/outtoworld/Neighborhood_Atlas/JC.pdf</v>
      </c>
      <c r="I323" s="30" t="str">
        <f t="shared" si="36"/>
        <v>https://www2.washoecounty.us/assessor/cama/search_download.php?command=dnld&amp;list=nbcsearch&amp;nbc=JCHF</v>
      </c>
      <c r="J323" s="11" t="s">
        <v>1279</v>
      </c>
      <c r="K323" s="23" t="s">
        <v>950</v>
      </c>
      <c r="N323" s="12" t="str">
        <f t="shared" si="37"/>
        <v>JC</v>
      </c>
      <c r="O323" s="12" t="str">
        <f t="shared" si="38"/>
        <v>J</v>
      </c>
      <c r="P323" s="12" t="str">
        <f t="shared" si="39"/>
        <v>F</v>
      </c>
    </row>
    <row r="324" spans="1:16" x14ac:dyDescent="0.3">
      <c r="A324" s="16" t="str">
        <f t="shared" ref="A324:A387" si="42">SUBSTITUTE(K324,LEFT(K324,4)&amp;" - ","")</f>
        <v>Renaissance at Montreux</v>
      </c>
      <c r="B324" s="52" t="str">
        <f>VLOOKUP(N324,Keys!$I$3:$J$21,2)</f>
        <v>South Washoe County</v>
      </c>
      <c r="C324" s="52" t="str">
        <f>VLOOKUP(D324,Keys!$Q$3:$S$31,2)</f>
        <v xml:space="preserve">Reno,  Galena, Pleasant Valley, Steamboat, Virginia Foothills       </v>
      </c>
      <c r="D324" s="57">
        <f>VLOOKUP(N324,Keys!$D$3:$E$118,2)</f>
        <v>89511</v>
      </c>
      <c r="E324" s="12" t="str">
        <f>VLOOKUP(G324,Keys!$A$3:$B$30,2)</f>
        <v>SFR 1/2 Acre Zoniing -- Site Values</v>
      </c>
      <c r="F324" s="19" t="str">
        <f t="shared" si="40"/>
        <v>JCK</v>
      </c>
      <c r="G324" s="21" t="str">
        <f t="shared" si="41"/>
        <v>E</v>
      </c>
      <c r="H324" s="26" t="str">
        <f t="shared" ref="H324:H387" si="43">"ftp://wcftp.washoecounty.us/outtoworld/Neighborhood_Atlas/"&amp;LEFT(K324,2)&amp;".pdf"</f>
        <v>ftp://wcftp.washoecounty.us/outtoworld/Neighborhood_Atlas/JC.pdf</v>
      </c>
      <c r="I324" s="30" t="str">
        <f t="shared" ref="I324:I387" si="44">"https://www2.washoecounty.us/assessor/cama/search_download.php?command=dnld&amp;list=nbcsearch&amp;nbc="&amp;LEFT(K324,4)</f>
        <v>https://www2.washoecounty.us/assessor/cama/search_download.php?command=dnld&amp;list=nbcsearch&amp;nbc=JCKE</v>
      </c>
      <c r="J324" s="11" t="s">
        <v>1279</v>
      </c>
      <c r="K324" s="23" t="s">
        <v>953</v>
      </c>
      <c r="N324" s="12" t="str">
        <f t="shared" ref="N324:N387" si="45">LEFT(K324,2)</f>
        <v>JC</v>
      </c>
      <c r="O324" s="12" t="str">
        <f t="shared" ref="O324:O387" si="46">LEFT(K324,1)</f>
        <v>J</v>
      </c>
      <c r="P324" s="12" t="str">
        <f t="shared" ref="P324:P387" si="47">RIGHT(LEFT(K324,4),1)</f>
        <v>E</v>
      </c>
    </row>
    <row r="325" spans="1:16" x14ac:dyDescent="0.3">
      <c r="A325" s="16" t="str">
        <f t="shared" si="42"/>
        <v>Galena Forest Commercial</v>
      </c>
      <c r="B325" s="52" t="str">
        <f>VLOOKUP(N325,Keys!$I$3:$J$21,2)</f>
        <v>South Washoe County</v>
      </c>
      <c r="C325" s="52" t="str">
        <f>VLOOKUP(D325,Keys!$Q$3:$S$31,2)</f>
        <v xml:space="preserve">Reno,  Galena, Pleasant Valley, Steamboat, Virginia Foothills       </v>
      </c>
      <c r="D325" s="57">
        <f>VLOOKUP(N325,Keys!$D$3:$E$118,2)</f>
        <v>89511</v>
      </c>
      <c r="E325" s="12" t="str">
        <f>VLOOKUP(G325,Keys!$A$3:$B$30,2)</f>
        <v>Commercial - General -- Square Foot Values</v>
      </c>
      <c r="F325" s="19" t="str">
        <f t="shared" si="40"/>
        <v>JCN</v>
      </c>
      <c r="G325" s="21" t="str">
        <f t="shared" si="41"/>
        <v>Q</v>
      </c>
      <c r="H325" s="26" t="str">
        <f t="shared" si="43"/>
        <v>ftp://wcftp.washoecounty.us/outtoworld/Neighborhood_Atlas/JC.pdf</v>
      </c>
      <c r="I325" s="30" t="str">
        <f t="shared" si="44"/>
        <v>https://www2.washoecounty.us/assessor/cama/search_download.php?command=dnld&amp;list=nbcsearch&amp;nbc=JCNQ</v>
      </c>
      <c r="J325" s="11" t="s">
        <v>1279</v>
      </c>
      <c r="K325" s="23" t="s">
        <v>956</v>
      </c>
      <c r="N325" s="12" t="str">
        <f t="shared" si="45"/>
        <v>JC</v>
      </c>
      <c r="O325" s="12" t="str">
        <f t="shared" si="46"/>
        <v>J</v>
      </c>
      <c r="P325" s="12" t="str">
        <f t="shared" si="47"/>
        <v>Q</v>
      </c>
    </row>
    <row r="326" spans="1:16" x14ac:dyDescent="0.3">
      <c r="A326" s="16" t="str">
        <f t="shared" si="42"/>
        <v>Government</v>
      </c>
      <c r="B326" s="52" t="str">
        <f>VLOOKUP(N326,Keys!$I$3:$J$21,2)</f>
        <v>South Washoe County</v>
      </c>
      <c r="C326" s="52" t="str">
        <f>VLOOKUP(D326,Keys!$Q$3:$S$31,2)</f>
        <v xml:space="preserve">Reno,  Galena, Pleasant Valley, Steamboat, Virginia Foothills       </v>
      </c>
      <c r="D326" s="57">
        <f>VLOOKUP(N326,Keys!$D$3:$E$118,2)</f>
        <v>89511</v>
      </c>
      <c r="E326" s="12" t="str">
        <f>VLOOKUP(G326,Keys!$A$3:$B$30,2)</f>
        <v>Centrally Assessed</v>
      </c>
      <c r="F326" s="19" t="str">
        <f t="shared" si="40"/>
        <v>JCY</v>
      </c>
      <c r="G326" s="21" t="str">
        <f t="shared" si="41"/>
        <v>Y</v>
      </c>
      <c r="H326" s="26" t="str">
        <f t="shared" si="43"/>
        <v>ftp://wcftp.washoecounty.us/outtoworld/Neighborhood_Atlas/JC.pdf</v>
      </c>
      <c r="I326" s="30" t="str">
        <f t="shared" si="44"/>
        <v>https://www2.washoecounty.us/assessor/cama/search_download.php?command=dnld&amp;list=nbcsearch&amp;nbc=JCYY</v>
      </c>
      <c r="J326" s="11" t="s">
        <v>1279</v>
      </c>
      <c r="K326" s="23" t="s">
        <v>959</v>
      </c>
      <c r="N326" s="12" t="str">
        <f t="shared" si="45"/>
        <v>JC</v>
      </c>
      <c r="O326" s="12" t="str">
        <f t="shared" si="46"/>
        <v>J</v>
      </c>
      <c r="P326" s="12" t="str">
        <f t="shared" si="47"/>
        <v>Y</v>
      </c>
    </row>
    <row r="327" spans="1:16" x14ac:dyDescent="0.3">
      <c r="A327" s="16" t="str">
        <f t="shared" si="42"/>
        <v>AG</v>
      </c>
      <c r="B327" s="52" t="str">
        <f>VLOOKUP(N327,Keys!$I$3:$J$21,2)</f>
        <v>North Washoe County</v>
      </c>
      <c r="C327" s="52" t="str">
        <f>VLOOKUP(D327,Keys!$Q$3:$S$31,2)</f>
        <v xml:space="preserve">Reno,  Lawton          </v>
      </c>
      <c r="D327" s="57">
        <f>VLOOKUP(N327,Keys!$D$3:$E$118,2)</f>
        <v>89505</v>
      </c>
      <c r="E327" s="12" t="str">
        <f>VLOOKUP(G327,Keys!$A$3:$B$30,2)</f>
        <v>Possessory Interest Parcels</v>
      </c>
      <c r="F327" s="19" t="str">
        <f t="shared" si="40"/>
        <v>KAW</v>
      </c>
      <c r="G327" s="21" t="str">
        <f t="shared" si="41"/>
        <v>W</v>
      </c>
      <c r="H327" s="26" t="str">
        <f t="shared" si="43"/>
        <v>ftp://wcftp.washoecounty.us/outtoworld/Neighborhood_Atlas/KA.pdf</v>
      </c>
      <c r="I327" s="30" t="str">
        <f t="shared" si="44"/>
        <v>https://www2.washoecounty.us/assessor/cama/search_download.php?command=dnld&amp;list=nbcsearch&amp;nbc=KAWW</v>
      </c>
      <c r="J327" s="11" t="s">
        <v>1279</v>
      </c>
      <c r="K327" s="23" t="s">
        <v>962</v>
      </c>
      <c r="N327" s="12" t="str">
        <f t="shared" si="45"/>
        <v>KA</v>
      </c>
      <c r="O327" s="12" t="str">
        <f t="shared" si="46"/>
        <v>K</v>
      </c>
      <c r="P327" s="12" t="str">
        <f t="shared" si="47"/>
        <v>W</v>
      </c>
    </row>
    <row r="328" spans="1:16" x14ac:dyDescent="0.3">
      <c r="A328" s="16" t="str">
        <f t="shared" si="42"/>
        <v>Commercial</v>
      </c>
      <c r="B328" s="52" t="str">
        <f>VLOOKUP(N328,Keys!$I$3:$J$21,2)</f>
        <v>North Washoe County</v>
      </c>
      <c r="C328" s="52" t="str">
        <f>VLOOKUP(D328,Keys!$Q$3:$S$31,2)</f>
        <v xml:space="preserve">Reno            </v>
      </c>
      <c r="D328" s="57">
        <f>VLOOKUP(N328,Keys!$D$3:$E$118,2)</f>
        <v>89519</v>
      </c>
      <c r="E328" s="12" t="str">
        <f>VLOOKUP(G328,Keys!$A$3:$B$30,2)</f>
        <v>Commercial - General -- Square Foot Values</v>
      </c>
      <c r="F328" s="19" t="str">
        <f t="shared" si="40"/>
        <v>KBB</v>
      </c>
      <c r="G328" s="21" t="str">
        <f t="shared" si="41"/>
        <v>Q</v>
      </c>
      <c r="H328" s="26" t="str">
        <f t="shared" si="43"/>
        <v>ftp://wcftp.washoecounty.us/outtoworld/Neighborhood_Atlas/KB.pdf</v>
      </c>
      <c r="I328" s="30" t="str">
        <f t="shared" si="44"/>
        <v>https://www2.washoecounty.us/assessor/cama/search_download.php?command=dnld&amp;list=nbcsearch&amp;nbc=KBBQ</v>
      </c>
      <c r="J328" s="11" t="s">
        <v>1279</v>
      </c>
      <c r="K328" s="23" t="s">
        <v>965</v>
      </c>
      <c r="N328" s="12" t="str">
        <f t="shared" si="45"/>
        <v>KB</v>
      </c>
      <c r="O328" s="12" t="str">
        <f t="shared" si="46"/>
        <v>K</v>
      </c>
      <c r="P328" s="12" t="str">
        <f t="shared" si="47"/>
        <v>Q</v>
      </c>
    </row>
    <row r="329" spans="1:16" x14ac:dyDescent="0.3">
      <c r="A329" s="16" t="str">
        <f t="shared" si="42"/>
        <v>AG</v>
      </c>
      <c r="B329" s="52" t="str">
        <f>VLOOKUP(N329,Keys!$I$3:$J$21,2)</f>
        <v>North Washoe County</v>
      </c>
      <c r="C329" s="52" t="str">
        <f>VLOOKUP(D329,Keys!$Q$3:$S$31,2)</f>
        <v xml:space="preserve">Reno            </v>
      </c>
      <c r="D329" s="57">
        <f>VLOOKUP(N329,Keys!$D$3:$E$118,2)</f>
        <v>89519</v>
      </c>
      <c r="E329" s="12" t="str">
        <f>VLOOKUP(G329,Keys!$A$3:$B$30,2)</f>
        <v>Possessory Interest Parcels</v>
      </c>
      <c r="F329" s="19" t="str">
        <f t="shared" si="40"/>
        <v>KBW</v>
      </c>
      <c r="G329" s="21" t="str">
        <f t="shared" si="41"/>
        <v>W</v>
      </c>
      <c r="H329" s="26" t="str">
        <f t="shared" si="43"/>
        <v>ftp://wcftp.washoecounty.us/outtoworld/Neighborhood_Atlas/KB.pdf</v>
      </c>
      <c r="I329" s="30" t="str">
        <f t="shared" si="44"/>
        <v>https://www2.washoecounty.us/assessor/cama/search_download.php?command=dnld&amp;list=nbcsearch&amp;nbc=KBWW</v>
      </c>
      <c r="J329" s="11" t="s">
        <v>1279</v>
      </c>
      <c r="K329" s="23" t="s">
        <v>968</v>
      </c>
      <c r="N329" s="12" t="str">
        <f t="shared" si="45"/>
        <v>KB</v>
      </c>
      <c r="O329" s="12" t="str">
        <f t="shared" si="46"/>
        <v>K</v>
      </c>
      <c r="P329" s="12" t="str">
        <f t="shared" si="47"/>
        <v>W</v>
      </c>
    </row>
    <row r="330" spans="1:16" x14ac:dyDescent="0.3">
      <c r="A330" s="16" t="str">
        <f t="shared" si="42"/>
        <v>Stampmill Estates</v>
      </c>
      <c r="B330" s="52" t="str">
        <f>VLOOKUP(N330,Keys!$I$3:$J$21,2)</f>
        <v>Central Washoe County</v>
      </c>
      <c r="C330" s="52" t="str">
        <f>VLOOKUP(D330,Keys!$Q$3:$S$31,2)</f>
        <v xml:space="preserve">Lockwood, Mccarran, Mustang, Patrick, Tracy-Clark        </v>
      </c>
      <c r="D330" s="57">
        <f>VLOOKUP(N330,Keys!$D$3:$E$118,2)</f>
        <v>89434</v>
      </c>
      <c r="E330" s="12" t="str">
        <f>VLOOKUP(G330,Keys!$A$3:$B$30,2)</f>
        <v>SFR 12,000 - 15,000 Sf Zoning -- Site Values</v>
      </c>
      <c r="F330" s="19" t="str">
        <f t="shared" si="40"/>
        <v>LAA</v>
      </c>
      <c r="G330" s="21" t="str">
        <f t="shared" si="41"/>
        <v>D</v>
      </c>
      <c r="H330" s="26" t="str">
        <f t="shared" si="43"/>
        <v>ftp://wcftp.washoecounty.us/outtoworld/Neighborhood_Atlas/LA.pdf</v>
      </c>
      <c r="I330" s="30" t="str">
        <f t="shared" si="44"/>
        <v>https://www2.washoecounty.us/assessor/cama/search_download.php?command=dnld&amp;list=nbcsearch&amp;nbc=LAAD</v>
      </c>
      <c r="J330" s="11" t="s">
        <v>1279</v>
      </c>
      <c r="K330" s="23" t="s">
        <v>971</v>
      </c>
      <c r="N330" s="12" t="str">
        <f t="shared" si="45"/>
        <v>LA</v>
      </c>
      <c r="O330" s="12" t="str">
        <f t="shared" si="46"/>
        <v>L</v>
      </c>
      <c r="P330" s="12" t="str">
        <f t="shared" si="47"/>
        <v>D</v>
      </c>
    </row>
    <row r="331" spans="1:16" x14ac:dyDescent="0.3">
      <c r="A331" s="16" t="str">
        <f t="shared" si="42"/>
        <v>MH Park</v>
      </c>
      <c r="B331" s="52" t="str">
        <f>VLOOKUP(N331,Keys!$I$3:$J$21,2)</f>
        <v>Central Washoe County</v>
      </c>
      <c r="C331" s="52" t="str">
        <f>VLOOKUP(D331,Keys!$Q$3:$S$31,2)</f>
        <v xml:space="preserve">Lockwood, Mccarran, Mustang, Patrick, Tracy-Clark        </v>
      </c>
      <c r="D331" s="57">
        <f>VLOOKUP(N331,Keys!$D$3:$E$118,2)</f>
        <v>89434</v>
      </c>
      <c r="E331" s="12" t="str">
        <f>VLOOKUP(G331,Keys!$A$3:$B$30,2)</f>
        <v>MF - Mobile Home / RV Parks -- Per Unit Values (LUC 35)</v>
      </c>
      <c r="F331" s="19" t="str">
        <f t="shared" si="40"/>
        <v>LAA</v>
      </c>
      <c r="G331" s="21" t="str">
        <f t="shared" si="41"/>
        <v>N</v>
      </c>
      <c r="H331" s="26" t="str">
        <f t="shared" si="43"/>
        <v>ftp://wcftp.washoecounty.us/outtoworld/Neighborhood_Atlas/LA.pdf</v>
      </c>
      <c r="I331" s="30" t="str">
        <f t="shared" si="44"/>
        <v>https://www2.washoecounty.us/assessor/cama/search_download.php?command=dnld&amp;list=nbcsearch&amp;nbc=LAAN</v>
      </c>
      <c r="J331" s="11" t="s">
        <v>1279</v>
      </c>
      <c r="K331" s="23" t="s">
        <v>974</v>
      </c>
      <c r="N331" s="12" t="str">
        <f t="shared" si="45"/>
        <v>LA</v>
      </c>
      <c r="O331" s="12" t="str">
        <f t="shared" si="46"/>
        <v>L</v>
      </c>
      <c r="P331" s="12" t="str">
        <f t="shared" si="47"/>
        <v>N</v>
      </c>
    </row>
    <row r="332" spans="1:16" x14ac:dyDescent="0.3">
      <c r="A332" s="16" t="str">
        <f t="shared" si="42"/>
        <v>Reservation</v>
      </c>
      <c r="B332" s="52" t="str">
        <f>VLOOKUP(N332,Keys!$I$3:$J$21,2)</f>
        <v>Central Washoe County</v>
      </c>
      <c r="C332" s="52" t="str">
        <f>VLOOKUP(D332,Keys!$Q$3:$S$31,2)</f>
        <v xml:space="preserve">Lockwood, Mccarran, Mustang, Patrick, Tracy-Clark        </v>
      </c>
      <c r="D332" s="57">
        <f>VLOOKUP(N332,Keys!$D$3:$E$118,2)</f>
        <v>89434</v>
      </c>
      <c r="E332" s="12" t="str">
        <f>VLOOKUP(G332,Keys!$A$3:$B$30,2)</f>
        <v>Industrial -- Square Foot Values</v>
      </c>
      <c r="F332" s="19" t="str">
        <f t="shared" si="40"/>
        <v>LAU</v>
      </c>
      <c r="G332" s="21" t="str">
        <f t="shared" si="41"/>
        <v>U</v>
      </c>
      <c r="H332" s="26" t="str">
        <f t="shared" si="43"/>
        <v>ftp://wcftp.washoecounty.us/outtoworld/Neighborhood_Atlas/LA.pdf</v>
      </c>
      <c r="I332" s="30" t="str">
        <f t="shared" si="44"/>
        <v>https://www2.washoecounty.us/assessor/cama/search_download.php?command=dnld&amp;list=nbcsearch&amp;nbc=LAUU</v>
      </c>
      <c r="J332" s="11" t="s">
        <v>1279</v>
      </c>
      <c r="K332" s="23" t="s">
        <v>977</v>
      </c>
      <c r="N332" s="12" t="str">
        <f t="shared" si="45"/>
        <v>LA</v>
      </c>
      <c r="O332" s="12" t="str">
        <f t="shared" si="46"/>
        <v>L</v>
      </c>
      <c r="P332" s="12" t="str">
        <f t="shared" si="47"/>
        <v>U</v>
      </c>
    </row>
    <row r="333" spans="1:16" x14ac:dyDescent="0.3">
      <c r="A333" s="16" t="str">
        <f t="shared" si="42"/>
        <v>Government</v>
      </c>
      <c r="B333" s="52" t="str">
        <f>VLOOKUP(N333,Keys!$I$3:$J$21,2)</f>
        <v>Central Washoe County</v>
      </c>
      <c r="C333" s="52" t="str">
        <f>VLOOKUP(D333,Keys!$Q$3:$S$31,2)</f>
        <v xml:space="preserve">Lockwood, Mccarran, Mustang, Patrick, Tracy-Clark        </v>
      </c>
      <c r="D333" s="57">
        <f>VLOOKUP(N333,Keys!$D$3:$E$118,2)</f>
        <v>89434</v>
      </c>
      <c r="E333" s="12" t="str">
        <f>VLOOKUP(G333,Keys!$A$3:$B$30,2)</f>
        <v>Centrally Assessed</v>
      </c>
      <c r="F333" s="19" t="str">
        <f t="shared" si="40"/>
        <v>LAY</v>
      </c>
      <c r="G333" s="21" t="str">
        <f t="shared" si="41"/>
        <v>Y</v>
      </c>
      <c r="H333" s="26" t="str">
        <f t="shared" si="43"/>
        <v>ftp://wcftp.washoecounty.us/outtoworld/Neighborhood_Atlas/LA.pdf</v>
      </c>
      <c r="I333" s="30" t="str">
        <f t="shared" si="44"/>
        <v>https://www2.washoecounty.us/assessor/cama/search_download.php?command=dnld&amp;list=nbcsearch&amp;nbc=LAYY</v>
      </c>
      <c r="J333" s="11" t="s">
        <v>1279</v>
      </c>
      <c r="K333" s="23" t="s">
        <v>980</v>
      </c>
      <c r="N333" s="12" t="str">
        <f t="shared" si="45"/>
        <v>LA</v>
      </c>
      <c r="O333" s="12" t="str">
        <f t="shared" si="46"/>
        <v>L</v>
      </c>
      <c r="P333" s="12" t="str">
        <f t="shared" si="47"/>
        <v>Y</v>
      </c>
    </row>
    <row r="334" spans="1:16" x14ac:dyDescent="0.3">
      <c r="A334" s="16" t="str">
        <f t="shared" si="42"/>
        <v>Sutcliffe, Commercial</v>
      </c>
      <c r="B334" s="52" t="str">
        <f>VLOOKUP(N334,Keys!$I$3:$J$21,2)</f>
        <v>Central Washoe County</v>
      </c>
      <c r="C334" s="52" t="str">
        <f>VLOOKUP(D334,Keys!$Q$3:$S$31,2)</f>
        <v xml:space="preserve">Reno            </v>
      </c>
      <c r="D334" s="57">
        <f>VLOOKUP(N334,Keys!$D$3:$E$118,2)</f>
        <v>89501</v>
      </c>
      <c r="E334" s="12" t="str">
        <f>VLOOKUP(G334,Keys!$A$3:$B$30,2)</f>
        <v>Commercial - General -- Square Foot Values</v>
      </c>
      <c r="F334" s="19" t="str">
        <f t="shared" si="40"/>
        <v>LBA</v>
      </c>
      <c r="G334" s="21" t="str">
        <f t="shared" si="41"/>
        <v>Q</v>
      </c>
      <c r="H334" s="26" t="str">
        <f t="shared" si="43"/>
        <v>ftp://wcftp.washoecounty.us/outtoworld/Neighborhood_Atlas/LB.pdf</v>
      </c>
      <c r="I334" s="30" t="str">
        <f t="shared" si="44"/>
        <v>https://www2.washoecounty.us/assessor/cama/search_download.php?command=dnld&amp;list=nbcsearch&amp;nbc=LBAQ</v>
      </c>
      <c r="J334" s="11" t="s">
        <v>1279</v>
      </c>
      <c r="K334" s="23" t="s">
        <v>983</v>
      </c>
      <c r="N334" s="12" t="str">
        <f t="shared" si="45"/>
        <v>LB</v>
      </c>
      <c r="O334" s="12" t="str">
        <f t="shared" si="46"/>
        <v>L</v>
      </c>
      <c r="P334" s="12" t="str">
        <f t="shared" si="47"/>
        <v>Q</v>
      </c>
    </row>
    <row r="335" spans="1:16" x14ac:dyDescent="0.3">
      <c r="A335" s="16" t="str">
        <f t="shared" si="42"/>
        <v>Axe Handle</v>
      </c>
      <c r="B335" s="52" t="str">
        <f>VLOOKUP(N335,Keys!$I$3:$J$21,2)</f>
        <v>Various</v>
      </c>
      <c r="C335" s="52" t="str">
        <f>VLOOKUP(D335,Keys!$Q$3:$S$31,2)</f>
        <v xml:space="preserve">Reno,  Cannon International Airport, Cottonwood Creek, Palomino Valley, Pyramid, Sand Pass, Sutcliffe     </v>
      </c>
      <c r="D335" s="57">
        <f>VLOOKUP(N335,Keys!$D$3:$E$118,2)</f>
        <v>89510</v>
      </c>
      <c r="E335" s="12" t="str">
        <f>VLOOKUP(G335,Keys!$A$3:$B$30,2)</f>
        <v>SFR 40+ Acre Zoning -- Site Values / Per Acre</v>
      </c>
      <c r="F335" s="19" t="str">
        <f t="shared" si="40"/>
        <v>MAA</v>
      </c>
      <c r="G335" s="21" t="str">
        <f t="shared" si="41"/>
        <v>J</v>
      </c>
      <c r="H335" s="26" t="str">
        <f t="shared" si="43"/>
        <v>ftp://wcftp.washoecounty.us/outtoworld/Neighborhood_Atlas/MA.pdf</v>
      </c>
      <c r="I335" s="30" t="str">
        <f t="shared" si="44"/>
        <v>https://www2.washoecounty.us/assessor/cama/search_download.php?command=dnld&amp;list=nbcsearch&amp;nbc=MAAJ</v>
      </c>
      <c r="J335" s="11" t="s">
        <v>1279</v>
      </c>
      <c r="K335" s="23" t="s">
        <v>986</v>
      </c>
      <c r="N335" s="12" t="str">
        <f t="shared" si="45"/>
        <v>MA</v>
      </c>
      <c r="O335" s="12" t="str">
        <f t="shared" si="46"/>
        <v>M</v>
      </c>
      <c r="P335" s="12" t="str">
        <f t="shared" si="47"/>
        <v>J</v>
      </c>
    </row>
    <row r="336" spans="1:16" x14ac:dyDescent="0.3">
      <c r="A336" s="16" t="str">
        <f t="shared" si="42"/>
        <v>Palomino Specific Plan</v>
      </c>
      <c r="B336" s="52" t="str">
        <f>VLOOKUP(N336,Keys!$I$3:$J$21,2)</f>
        <v>Various</v>
      </c>
      <c r="C336" s="52" t="str">
        <f>VLOOKUP(D336,Keys!$Q$3:$S$31,2)</f>
        <v xml:space="preserve">Reno,  Cannon International Airport, Cottonwood Creek, Palomino Valley, Pyramid, Sand Pass, Sutcliffe     </v>
      </c>
      <c r="D336" s="57">
        <f>VLOOKUP(N336,Keys!$D$3:$E$118,2)</f>
        <v>89510</v>
      </c>
      <c r="E336" s="12" t="str">
        <f>VLOOKUP(G336,Keys!$A$3:$B$30,2)</f>
        <v>SFR 5 Acre Zoning -- Site Values</v>
      </c>
      <c r="F336" s="19" t="str">
        <f t="shared" si="40"/>
        <v>MAC</v>
      </c>
      <c r="G336" s="21" t="str">
        <f t="shared" si="41"/>
        <v>H</v>
      </c>
      <c r="H336" s="26" t="str">
        <f t="shared" si="43"/>
        <v>ftp://wcftp.washoecounty.us/outtoworld/Neighborhood_Atlas/MA.pdf</v>
      </c>
      <c r="I336" s="30" t="str">
        <f t="shared" si="44"/>
        <v>https://www2.washoecounty.us/assessor/cama/search_download.php?command=dnld&amp;list=nbcsearch&amp;nbc=MACH</v>
      </c>
      <c r="J336" s="11" t="s">
        <v>1279</v>
      </c>
      <c r="K336" s="23" t="s">
        <v>989</v>
      </c>
      <c r="N336" s="12" t="str">
        <f t="shared" si="45"/>
        <v>MA</v>
      </c>
      <c r="O336" s="12" t="str">
        <f t="shared" si="46"/>
        <v>M</v>
      </c>
      <c r="P336" s="12" t="str">
        <f t="shared" si="47"/>
        <v>H</v>
      </c>
    </row>
    <row r="337" spans="1:16" x14ac:dyDescent="0.3">
      <c r="A337" s="16" t="str">
        <f t="shared" si="42"/>
        <v>AG</v>
      </c>
      <c r="B337" s="52" t="str">
        <f>VLOOKUP(N337,Keys!$I$3:$J$21,2)</f>
        <v>Various</v>
      </c>
      <c r="C337" s="52" t="str">
        <f>VLOOKUP(D337,Keys!$Q$3:$S$31,2)</f>
        <v xml:space="preserve">Reno,  Cannon International Airport, Cottonwood Creek, Palomino Valley, Pyramid, Sand Pass, Sutcliffe     </v>
      </c>
      <c r="D337" s="57">
        <f>VLOOKUP(N337,Keys!$D$3:$E$118,2)</f>
        <v>89510</v>
      </c>
      <c r="E337" s="12" t="str">
        <f>VLOOKUP(G337,Keys!$A$3:$B$30,2)</f>
        <v>Possessory Interest Parcels</v>
      </c>
      <c r="F337" s="19" t="str">
        <f t="shared" si="40"/>
        <v>MAW</v>
      </c>
      <c r="G337" s="21" t="str">
        <f t="shared" si="41"/>
        <v>W</v>
      </c>
      <c r="H337" s="26" t="str">
        <f t="shared" si="43"/>
        <v>ftp://wcftp.washoecounty.us/outtoworld/Neighborhood_Atlas/MA.pdf</v>
      </c>
      <c r="I337" s="30" t="str">
        <f t="shared" si="44"/>
        <v>https://www2.washoecounty.us/assessor/cama/search_download.php?command=dnld&amp;list=nbcsearch&amp;nbc=MAWW</v>
      </c>
      <c r="J337" s="11" t="s">
        <v>1279</v>
      </c>
      <c r="K337" s="23" t="s">
        <v>992</v>
      </c>
      <c r="N337" s="12" t="str">
        <f t="shared" si="45"/>
        <v>MA</v>
      </c>
      <c r="O337" s="12" t="str">
        <f t="shared" si="46"/>
        <v>M</v>
      </c>
      <c r="P337" s="12" t="str">
        <f t="shared" si="47"/>
        <v>W</v>
      </c>
    </row>
    <row r="338" spans="1:16" x14ac:dyDescent="0.3">
      <c r="A338" s="16" t="str">
        <f t="shared" si="42"/>
        <v>Commercial</v>
      </c>
      <c r="B338" s="52" t="str">
        <f>VLOOKUP(N338,Keys!$I$3:$J$21,2)</f>
        <v>South Washoe County</v>
      </c>
      <c r="C338" s="52" t="str">
        <f>VLOOKUP(D338,Keys!$Q$3:$S$31,2)</f>
        <v xml:space="preserve">Reno,  Hidden Valley          </v>
      </c>
      <c r="D338" s="57">
        <f>VLOOKUP(N338,Keys!$D$3:$E$118,2)</f>
        <v>89502</v>
      </c>
      <c r="E338" s="12" t="str">
        <f>VLOOKUP(G338,Keys!$A$3:$B$30,2)</f>
        <v>Commercial - General -- Square Foot Values</v>
      </c>
      <c r="F338" s="19" t="str">
        <f t="shared" si="40"/>
        <v>NAA</v>
      </c>
      <c r="G338" s="21" t="str">
        <f t="shared" si="41"/>
        <v>Q</v>
      </c>
      <c r="H338" s="26" t="str">
        <f t="shared" si="43"/>
        <v>ftp://wcftp.washoecounty.us/outtoworld/Neighborhood_Atlas/NA.pdf</v>
      </c>
      <c r="I338" s="30" t="str">
        <f t="shared" si="44"/>
        <v>https://www2.washoecounty.us/assessor/cama/search_download.php?command=dnld&amp;list=nbcsearch&amp;nbc=NAAQ</v>
      </c>
      <c r="J338" s="11" t="s">
        <v>1279</v>
      </c>
      <c r="K338" s="23" t="s">
        <v>995</v>
      </c>
      <c r="N338" s="12" t="str">
        <f t="shared" si="45"/>
        <v>NA</v>
      </c>
      <c r="O338" s="12" t="str">
        <f t="shared" si="46"/>
        <v>N</v>
      </c>
      <c r="P338" s="12" t="str">
        <f t="shared" si="47"/>
        <v>Q</v>
      </c>
    </row>
    <row r="339" spans="1:16" x14ac:dyDescent="0.3">
      <c r="A339" s="16" t="str">
        <f t="shared" si="42"/>
        <v>Smithridge Park Townhomes</v>
      </c>
      <c r="B339" s="52" t="str">
        <f>VLOOKUP(N339,Keys!$I$3:$J$21,2)</f>
        <v>South Washoe County</v>
      </c>
      <c r="C339" s="52" t="str">
        <f>VLOOKUP(D339,Keys!$Q$3:$S$31,2)</f>
        <v xml:space="preserve">Reno,  Hidden Valley          </v>
      </c>
      <c r="D339" s="57">
        <f>VLOOKUP(N339,Keys!$D$3:$E$118,2)</f>
        <v>89502</v>
      </c>
      <c r="E339" s="12" t="str">
        <f>VLOOKUP(G339,Keys!$A$3:$B$30,2)</f>
        <v>Condos / Townhouse - Site Values</v>
      </c>
      <c r="F339" s="19" t="str">
        <f t="shared" si="40"/>
        <v>NAC</v>
      </c>
      <c r="G339" s="21" t="str">
        <f t="shared" si="41"/>
        <v>A</v>
      </c>
      <c r="H339" s="26" t="str">
        <f t="shared" si="43"/>
        <v>ftp://wcftp.washoecounty.us/outtoworld/Neighborhood_Atlas/NA.pdf</v>
      </c>
      <c r="I339" s="30" t="str">
        <f t="shared" si="44"/>
        <v>https://www2.washoecounty.us/assessor/cama/search_download.php?command=dnld&amp;list=nbcsearch&amp;nbc=NACA</v>
      </c>
      <c r="J339" s="11" t="s">
        <v>1279</v>
      </c>
      <c r="K339" s="23" t="s">
        <v>998</v>
      </c>
      <c r="N339" s="12" t="str">
        <f t="shared" si="45"/>
        <v>NA</v>
      </c>
      <c r="O339" s="12" t="str">
        <f t="shared" si="46"/>
        <v>N</v>
      </c>
      <c r="P339" s="12" t="str">
        <f t="shared" si="47"/>
        <v>A</v>
      </c>
    </row>
    <row r="340" spans="1:16" x14ac:dyDescent="0.3">
      <c r="A340" s="16" t="str">
        <f t="shared" si="42"/>
        <v>Neil Road Multi-Family</v>
      </c>
      <c r="B340" s="52" t="str">
        <f>VLOOKUP(N340,Keys!$I$3:$J$21,2)</f>
        <v>South Washoe County</v>
      </c>
      <c r="C340" s="52" t="str">
        <f>VLOOKUP(D340,Keys!$Q$3:$S$31,2)</f>
        <v xml:space="preserve">Reno,  Hidden Valley          </v>
      </c>
      <c r="D340" s="57">
        <f>VLOOKUP(N340,Keys!$D$3:$E$118,2)</f>
        <v>89502</v>
      </c>
      <c r="E340" s="12" t="str">
        <f>VLOOKUP(G340,Keys!$A$3:$B$30,2)</f>
        <v>MF - Low Density -- Site Values / SF / Unit (LUC 13, 30 thru 33)</v>
      </c>
      <c r="F340" s="19" t="str">
        <f t="shared" si="40"/>
        <v>NAF</v>
      </c>
      <c r="G340" s="21" t="str">
        <f t="shared" si="41"/>
        <v>K</v>
      </c>
      <c r="H340" s="26" t="str">
        <f t="shared" si="43"/>
        <v>ftp://wcftp.washoecounty.us/outtoworld/Neighborhood_Atlas/NA.pdf</v>
      </c>
      <c r="I340" s="30" t="str">
        <f t="shared" si="44"/>
        <v>https://www2.washoecounty.us/assessor/cama/search_download.php?command=dnld&amp;list=nbcsearch&amp;nbc=NAFK</v>
      </c>
      <c r="J340" s="11" t="s">
        <v>1279</v>
      </c>
      <c r="K340" s="23" t="s">
        <v>1001</v>
      </c>
      <c r="N340" s="12" t="str">
        <f t="shared" si="45"/>
        <v>NA</v>
      </c>
      <c r="O340" s="12" t="str">
        <f t="shared" si="46"/>
        <v>N</v>
      </c>
      <c r="P340" s="12" t="str">
        <f t="shared" si="47"/>
        <v>K</v>
      </c>
    </row>
    <row r="341" spans="1:16" x14ac:dyDescent="0.3">
      <c r="A341" s="16" t="str">
        <f t="shared" si="42"/>
        <v>The Meadows</v>
      </c>
      <c r="B341" s="52" t="str">
        <f>VLOOKUP(N341,Keys!$I$3:$J$21,2)</f>
        <v>South Washoe County</v>
      </c>
      <c r="C341" s="52" t="str">
        <f>VLOOKUP(D341,Keys!$Q$3:$S$31,2)</f>
        <v xml:space="preserve">Reno,  Hidden Valley          </v>
      </c>
      <c r="D341" s="57">
        <f>VLOOKUP(N341,Keys!$D$3:$E$118,2)</f>
        <v>89502</v>
      </c>
      <c r="E341" s="12" t="str">
        <f>VLOOKUP(G341,Keys!$A$3:$B$30,2)</f>
        <v>Condos / Townhouse - Site Values</v>
      </c>
      <c r="F341" s="19" t="str">
        <f t="shared" si="40"/>
        <v>NAI</v>
      </c>
      <c r="G341" s="21" t="str">
        <f t="shared" si="41"/>
        <v>A</v>
      </c>
      <c r="H341" s="26" t="str">
        <f t="shared" si="43"/>
        <v>ftp://wcftp.washoecounty.us/outtoworld/Neighborhood_Atlas/NA.pdf</v>
      </c>
      <c r="I341" s="30" t="str">
        <f t="shared" si="44"/>
        <v>https://www2.washoecounty.us/assessor/cama/search_download.php?command=dnld&amp;list=nbcsearch&amp;nbc=NAIA</v>
      </c>
      <c r="J341" s="11" t="s">
        <v>1279</v>
      </c>
      <c r="K341" s="23" t="s">
        <v>1004</v>
      </c>
      <c r="N341" s="12" t="str">
        <f t="shared" si="45"/>
        <v>NA</v>
      </c>
      <c r="O341" s="12" t="str">
        <f t="shared" si="46"/>
        <v>N</v>
      </c>
      <c r="P341" s="12" t="str">
        <f t="shared" si="47"/>
        <v>A</v>
      </c>
    </row>
    <row r="342" spans="1:16" x14ac:dyDescent="0.3">
      <c r="A342" s="16" t="str">
        <f t="shared" si="42"/>
        <v>Virbel Condos</v>
      </c>
      <c r="B342" s="52" t="str">
        <f>VLOOKUP(N342,Keys!$I$3:$J$21,2)</f>
        <v>South Washoe County</v>
      </c>
      <c r="C342" s="52" t="str">
        <f>VLOOKUP(D342,Keys!$Q$3:$S$31,2)</f>
        <v xml:space="preserve">Reno,  Hidden Valley          </v>
      </c>
      <c r="D342" s="57">
        <f>VLOOKUP(N342,Keys!$D$3:$E$118,2)</f>
        <v>89502</v>
      </c>
      <c r="E342" s="12" t="str">
        <f>VLOOKUP(G342,Keys!$A$3:$B$30,2)</f>
        <v>MF - Low to Medium Density --14-21</v>
      </c>
      <c r="F342" s="19" t="str">
        <f t="shared" si="40"/>
        <v>NAL</v>
      </c>
      <c r="G342" s="21" t="str">
        <f t="shared" si="41"/>
        <v>M</v>
      </c>
      <c r="H342" s="26" t="str">
        <f t="shared" si="43"/>
        <v>ftp://wcftp.washoecounty.us/outtoworld/Neighborhood_Atlas/NA.pdf</v>
      </c>
      <c r="I342" s="30" t="str">
        <f t="shared" si="44"/>
        <v>https://www2.washoecounty.us/assessor/cama/search_download.php?command=dnld&amp;list=nbcsearch&amp;nbc=NALM</v>
      </c>
      <c r="J342" s="11" t="s">
        <v>1279</v>
      </c>
      <c r="K342" s="23" t="s">
        <v>1007</v>
      </c>
      <c r="N342" s="12" t="str">
        <f t="shared" si="45"/>
        <v>NA</v>
      </c>
      <c r="O342" s="12" t="str">
        <f t="shared" si="46"/>
        <v>N</v>
      </c>
      <c r="P342" s="12" t="str">
        <f t="shared" si="47"/>
        <v>M</v>
      </c>
    </row>
    <row r="343" spans="1:16" x14ac:dyDescent="0.3">
      <c r="A343" s="16" t="str">
        <f t="shared" si="42"/>
        <v>Common Area/Token Values</v>
      </c>
      <c r="B343" s="52" t="str">
        <f>VLOOKUP(N343,Keys!$I$3:$J$21,2)</f>
        <v>South Washoe County</v>
      </c>
      <c r="C343" s="52" t="str">
        <f>VLOOKUP(D343,Keys!$Q$3:$S$31,2)</f>
        <v xml:space="preserve">Reno,  Hidden Valley          </v>
      </c>
      <c r="D343" s="57">
        <f>VLOOKUP(N343,Keys!$D$3:$E$118,2)</f>
        <v>89502</v>
      </c>
      <c r="E343" s="12" t="str">
        <f>VLOOKUP(G343,Keys!$A$3:$B$30,2)</f>
        <v>Token Values -- Common Area / Splinters / Unbuildable</v>
      </c>
      <c r="F343" s="19" t="str">
        <f t="shared" si="40"/>
        <v>NAV</v>
      </c>
      <c r="G343" s="21" t="str">
        <f t="shared" si="41"/>
        <v>V</v>
      </c>
      <c r="H343" s="26" t="str">
        <f t="shared" si="43"/>
        <v>ftp://wcftp.washoecounty.us/outtoworld/Neighborhood_Atlas/NA.pdf</v>
      </c>
      <c r="I343" s="30" t="str">
        <f t="shared" si="44"/>
        <v>https://www2.washoecounty.us/assessor/cama/search_download.php?command=dnld&amp;list=nbcsearch&amp;nbc=NAVV</v>
      </c>
      <c r="J343" s="11" t="s">
        <v>1279</v>
      </c>
      <c r="K343" s="23" t="s">
        <v>1010</v>
      </c>
      <c r="N343" s="12" t="str">
        <f t="shared" si="45"/>
        <v>NA</v>
      </c>
      <c r="O343" s="12" t="str">
        <f t="shared" si="46"/>
        <v>N</v>
      </c>
      <c r="P343" s="12" t="str">
        <f t="shared" si="47"/>
        <v>V</v>
      </c>
    </row>
    <row r="344" spans="1:16" x14ac:dyDescent="0.3">
      <c r="A344" s="16" t="str">
        <f t="shared" si="42"/>
        <v>Airport Commercial/Industrial</v>
      </c>
      <c r="B344" s="52" t="str">
        <f>VLOOKUP(N344,Keys!$I$3:$J$21,2)</f>
        <v>South Washoe County</v>
      </c>
      <c r="C344" s="52" t="str">
        <f>VLOOKUP(D344,Keys!$Q$3:$S$31,2)</f>
        <v xml:space="preserve">Reno,  Hidden Valley          </v>
      </c>
      <c r="D344" s="57">
        <f>VLOOKUP(N344,Keys!$D$3:$E$118,2)</f>
        <v>89502</v>
      </c>
      <c r="E344" s="12" t="str">
        <f>VLOOKUP(G344,Keys!$A$3:$B$30,2)</f>
        <v>Commercial - General -- Square Foot Values</v>
      </c>
      <c r="F344" s="19" t="str">
        <f t="shared" si="40"/>
        <v>NBC</v>
      </c>
      <c r="G344" s="21" t="str">
        <f t="shared" si="41"/>
        <v>Q</v>
      </c>
      <c r="H344" s="26" t="str">
        <f t="shared" si="43"/>
        <v>ftp://wcftp.washoecounty.us/outtoworld/Neighborhood_Atlas/NB.pdf</v>
      </c>
      <c r="I344" s="30" t="str">
        <f t="shared" si="44"/>
        <v>https://www2.washoecounty.us/assessor/cama/search_download.php?command=dnld&amp;list=nbcsearch&amp;nbc=NBCQ</v>
      </c>
      <c r="J344" s="11" t="s">
        <v>1279</v>
      </c>
      <c r="K344" s="23" t="s">
        <v>1013</v>
      </c>
      <c r="N344" s="12" t="str">
        <f t="shared" si="45"/>
        <v>NB</v>
      </c>
      <c r="O344" s="12" t="str">
        <f t="shared" si="46"/>
        <v>N</v>
      </c>
      <c r="P344" s="12" t="str">
        <f t="shared" si="47"/>
        <v>Q</v>
      </c>
    </row>
    <row r="345" spans="1:16" x14ac:dyDescent="0.3">
      <c r="A345" s="16" t="str">
        <f t="shared" si="42"/>
        <v>Common Area/Token Values</v>
      </c>
      <c r="B345" s="52" t="str">
        <f>VLOOKUP(N345,Keys!$I$3:$J$21,2)</f>
        <v>South Washoe County</v>
      </c>
      <c r="C345" s="52" t="str">
        <f>VLOOKUP(D345,Keys!$Q$3:$S$31,2)</f>
        <v xml:space="preserve">Reno,  Hidden Valley          </v>
      </c>
      <c r="D345" s="57">
        <f>VLOOKUP(N345,Keys!$D$3:$E$118,2)</f>
        <v>89502</v>
      </c>
      <c r="E345" s="12" t="str">
        <f>VLOOKUP(G345,Keys!$A$3:$B$30,2)</f>
        <v>Token Values -- Common Area / Splinters / Unbuildable</v>
      </c>
      <c r="F345" s="19" t="str">
        <f t="shared" si="40"/>
        <v>NBV</v>
      </c>
      <c r="G345" s="21" t="str">
        <f t="shared" si="41"/>
        <v>V</v>
      </c>
      <c r="H345" s="26" t="str">
        <f t="shared" si="43"/>
        <v>ftp://wcftp.washoecounty.us/outtoworld/Neighborhood_Atlas/NB.pdf</v>
      </c>
      <c r="I345" s="30" t="str">
        <f t="shared" si="44"/>
        <v>https://www2.washoecounty.us/assessor/cama/search_download.php?command=dnld&amp;list=nbcsearch&amp;nbc=NBVV</v>
      </c>
      <c r="J345" s="11" t="s">
        <v>1279</v>
      </c>
      <c r="K345" s="23" t="s">
        <v>1016</v>
      </c>
      <c r="N345" s="12" t="str">
        <f t="shared" si="45"/>
        <v>NB</v>
      </c>
      <c r="O345" s="12" t="str">
        <f t="shared" si="46"/>
        <v>N</v>
      </c>
      <c r="P345" s="12" t="str">
        <f t="shared" si="47"/>
        <v>V</v>
      </c>
    </row>
    <row r="346" spans="1:16" x14ac:dyDescent="0.3">
      <c r="A346" s="16" t="str">
        <f t="shared" si="42"/>
        <v>Commercial</v>
      </c>
      <c r="B346" s="52" t="str">
        <f>VLOOKUP(N346,Keys!$I$3:$J$21,2)</f>
        <v>South Washoe County</v>
      </c>
      <c r="C346" s="52" t="str">
        <f>VLOOKUP(D346,Keys!$Q$3:$S$31,2)</f>
        <v xml:space="preserve">Reno,  Hidden Valley          </v>
      </c>
      <c r="D346" s="57">
        <f>VLOOKUP(N346,Keys!$D$3:$E$118,2)</f>
        <v>89502</v>
      </c>
      <c r="E346" s="12" t="str">
        <f>VLOOKUP(G346,Keys!$A$3:$B$30,2)</f>
        <v>Commercial - General -- Square Foot Values</v>
      </c>
      <c r="F346" s="19" t="str">
        <f t="shared" si="40"/>
        <v>NCB</v>
      </c>
      <c r="G346" s="21" t="str">
        <f t="shared" si="41"/>
        <v>Q</v>
      </c>
      <c r="H346" s="26" t="str">
        <f t="shared" si="43"/>
        <v>ftp://wcftp.washoecounty.us/outtoworld/Neighborhood_Atlas/NC.pdf</v>
      </c>
      <c r="I346" s="30" t="str">
        <f t="shared" si="44"/>
        <v>https://www2.washoecounty.us/assessor/cama/search_download.php?command=dnld&amp;list=nbcsearch&amp;nbc=NCBQ</v>
      </c>
      <c r="J346" s="11" t="s">
        <v>1279</v>
      </c>
      <c r="K346" s="23" t="s">
        <v>1019</v>
      </c>
      <c r="N346" s="12" t="str">
        <f t="shared" si="45"/>
        <v>NC</v>
      </c>
      <c r="O346" s="12" t="str">
        <f t="shared" si="46"/>
        <v>N</v>
      </c>
      <c r="P346" s="12" t="str">
        <f t="shared" si="47"/>
        <v>Q</v>
      </c>
    </row>
    <row r="347" spans="1:16" x14ac:dyDescent="0.3">
      <c r="A347" s="16" t="str">
        <f t="shared" si="42"/>
        <v>Dermody Business Park</v>
      </c>
      <c r="B347" s="52" t="str">
        <f>VLOOKUP(N347,Keys!$I$3:$J$21,2)</f>
        <v>South Washoe County</v>
      </c>
      <c r="C347" s="52" t="str">
        <f>VLOOKUP(D347,Keys!$Q$3:$S$31,2)</f>
        <v xml:space="preserve">Reno,  Hidden Valley          </v>
      </c>
      <c r="D347" s="57">
        <f>VLOOKUP(N347,Keys!$D$3:$E$118,2)</f>
        <v>89502</v>
      </c>
      <c r="E347" s="12" t="str">
        <f>VLOOKUP(G347,Keys!$A$3:$B$30,2)</f>
        <v>Industrial -- Square Foot Values</v>
      </c>
      <c r="F347" s="19" t="str">
        <f t="shared" si="40"/>
        <v>NCE</v>
      </c>
      <c r="G347" s="21" t="str">
        <f t="shared" si="41"/>
        <v>U</v>
      </c>
      <c r="H347" s="26" t="str">
        <f t="shared" si="43"/>
        <v>ftp://wcftp.washoecounty.us/outtoworld/Neighborhood_Atlas/NC.pdf</v>
      </c>
      <c r="I347" s="30" t="str">
        <f t="shared" si="44"/>
        <v>https://www2.washoecounty.us/assessor/cama/search_download.php?command=dnld&amp;list=nbcsearch&amp;nbc=NCEU</v>
      </c>
      <c r="J347" s="11" t="s">
        <v>1279</v>
      </c>
      <c r="K347" s="23" t="s">
        <v>1022</v>
      </c>
      <c r="N347" s="12" t="str">
        <f t="shared" si="45"/>
        <v>NC</v>
      </c>
      <c r="O347" s="12" t="str">
        <f t="shared" si="46"/>
        <v>N</v>
      </c>
      <c r="P347" s="12" t="str">
        <f t="shared" si="47"/>
        <v>U</v>
      </c>
    </row>
    <row r="348" spans="1:16" x14ac:dyDescent="0.3">
      <c r="A348" s="16" t="str">
        <f t="shared" si="42"/>
        <v>Airport Industrial Condos</v>
      </c>
      <c r="B348" s="52" t="str">
        <f>VLOOKUP(N348,Keys!$I$3:$J$21,2)</f>
        <v>South Washoe County</v>
      </c>
      <c r="C348" s="52" t="str">
        <f>VLOOKUP(D348,Keys!$Q$3:$S$31,2)</f>
        <v xml:space="preserve">Reno,  Hidden Valley          </v>
      </c>
      <c r="D348" s="57">
        <f>VLOOKUP(N348,Keys!$D$3:$E$118,2)</f>
        <v>89502</v>
      </c>
      <c r="E348" s="12" t="str">
        <f>VLOOKUP(G348,Keys!$A$3:$B$30,2)</f>
        <v>Industrial Condos -- Square Foot Values</v>
      </c>
      <c r="F348" s="19" t="str">
        <f t="shared" si="40"/>
        <v>NCH</v>
      </c>
      <c r="G348" s="21" t="str">
        <f t="shared" si="41"/>
        <v>T</v>
      </c>
      <c r="H348" s="26" t="str">
        <f t="shared" si="43"/>
        <v>ftp://wcftp.washoecounty.us/outtoworld/Neighborhood_Atlas/NC.pdf</v>
      </c>
      <c r="I348" s="30" t="str">
        <f t="shared" si="44"/>
        <v>https://www2.washoecounty.us/assessor/cama/search_download.php?command=dnld&amp;list=nbcsearch&amp;nbc=NCHT</v>
      </c>
      <c r="J348" s="11" t="s">
        <v>1279</v>
      </c>
      <c r="K348" s="23" t="s">
        <v>1025</v>
      </c>
      <c r="N348" s="12" t="str">
        <f t="shared" si="45"/>
        <v>NC</v>
      </c>
      <c r="O348" s="12" t="str">
        <f t="shared" si="46"/>
        <v>N</v>
      </c>
      <c r="P348" s="12" t="str">
        <f t="shared" si="47"/>
        <v>T</v>
      </c>
    </row>
    <row r="349" spans="1:16" x14ac:dyDescent="0.3">
      <c r="A349" s="16" t="str">
        <f t="shared" si="42"/>
        <v>Government</v>
      </c>
      <c r="B349" s="52" t="str">
        <f>VLOOKUP(N349,Keys!$I$3:$J$21,2)</f>
        <v>South Washoe County</v>
      </c>
      <c r="C349" s="52" t="str">
        <f>VLOOKUP(D349,Keys!$Q$3:$S$31,2)</f>
        <v xml:space="preserve">Reno,  Hidden Valley          </v>
      </c>
      <c r="D349" s="57">
        <f>VLOOKUP(N349,Keys!$D$3:$E$118,2)</f>
        <v>89502</v>
      </c>
      <c r="E349" s="12" t="str">
        <f>VLOOKUP(G349,Keys!$A$3:$B$30,2)</f>
        <v>Centrally Assessed</v>
      </c>
      <c r="F349" s="19" t="str">
        <f t="shared" si="40"/>
        <v>NCY</v>
      </c>
      <c r="G349" s="21" t="str">
        <f t="shared" si="41"/>
        <v>Y</v>
      </c>
      <c r="H349" s="26" t="str">
        <f t="shared" si="43"/>
        <v>ftp://wcftp.washoecounty.us/outtoworld/Neighborhood_Atlas/NC.pdf</v>
      </c>
      <c r="I349" s="30" t="str">
        <f t="shared" si="44"/>
        <v>https://www2.washoecounty.us/assessor/cama/search_download.php?command=dnld&amp;list=nbcsearch&amp;nbc=NCYY</v>
      </c>
      <c r="J349" s="11" t="s">
        <v>1279</v>
      </c>
      <c r="K349" s="23" t="s">
        <v>1028</v>
      </c>
      <c r="N349" s="12" t="str">
        <f t="shared" si="45"/>
        <v>NC</v>
      </c>
      <c r="O349" s="12" t="str">
        <f t="shared" si="46"/>
        <v>N</v>
      </c>
      <c r="P349" s="12" t="str">
        <f t="shared" si="47"/>
        <v>Y</v>
      </c>
    </row>
    <row r="350" spans="1:16" x14ac:dyDescent="0.3">
      <c r="A350" s="16" t="str">
        <f t="shared" si="42"/>
        <v>Mobile Home Parks</v>
      </c>
      <c r="B350" s="52" t="str">
        <f>VLOOKUP(N350,Keys!$I$3:$J$21,2)</f>
        <v>South Washoe County</v>
      </c>
      <c r="C350" s="52" t="str">
        <f>VLOOKUP(D350,Keys!$Q$3:$S$31,2)</f>
        <v xml:space="preserve">Reno,  Hidden Valley          </v>
      </c>
      <c r="D350" s="57">
        <f>VLOOKUP(N350,Keys!$D$3:$E$118,2)</f>
        <v>89502</v>
      </c>
      <c r="E350" s="12" t="str">
        <f>VLOOKUP(G350,Keys!$A$3:$B$30,2)</f>
        <v>MF - Mobile Home / RV Parks -- Per Unit Values (LUC 35)</v>
      </c>
      <c r="F350" s="19" t="str">
        <f t="shared" si="40"/>
        <v>NDD</v>
      </c>
      <c r="G350" s="21" t="str">
        <f t="shared" si="41"/>
        <v>N</v>
      </c>
      <c r="H350" s="26" t="str">
        <f t="shared" si="43"/>
        <v>ftp://wcftp.washoecounty.us/outtoworld/Neighborhood_Atlas/ND.pdf</v>
      </c>
      <c r="I350" s="30" t="str">
        <f t="shared" si="44"/>
        <v>https://www2.washoecounty.us/assessor/cama/search_download.php?command=dnld&amp;list=nbcsearch&amp;nbc=NDDN</v>
      </c>
      <c r="J350" s="11" t="s">
        <v>1279</v>
      </c>
      <c r="K350" s="23" t="s">
        <v>1031</v>
      </c>
      <c r="N350" s="12" t="str">
        <f t="shared" si="45"/>
        <v>ND</v>
      </c>
      <c r="O350" s="12" t="str">
        <f t="shared" si="46"/>
        <v>N</v>
      </c>
      <c r="P350" s="12" t="str">
        <f t="shared" si="47"/>
        <v>N</v>
      </c>
    </row>
    <row r="351" spans="1:16" x14ac:dyDescent="0.3">
      <c r="A351" s="16" t="str">
        <f t="shared" si="42"/>
        <v>The Cottages</v>
      </c>
      <c r="B351" s="52" t="str">
        <f>VLOOKUP(N351,Keys!$I$3:$J$21,2)</f>
        <v>South Washoe County</v>
      </c>
      <c r="C351" s="52" t="str">
        <f>VLOOKUP(D351,Keys!$Q$3:$S$31,2)</f>
        <v xml:space="preserve">Reno,  Hidden Valley          </v>
      </c>
      <c r="D351" s="57">
        <f>VLOOKUP(N351,Keys!$D$3:$E$118,2)</f>
        <v>89502</v>
      </c>
      <c r="E351" s="12" t="str">
        <f>VLOOKUP(G351,Keys!$A$3:$B$30,2)</f>
        <v>SFR &lt; 6,000 Sf -- Patio Homes -- Site Values</v>
      </c>
      <c r="F351" s="19" t="str">
        <f t="shared" si="40"/>
        <v>NDG</v>
      </c>
      <c r="G351" s="21" t="str">
        <f t="shared" si="41"/>
        <v>B</v>
      </c>
      <c r="H351" s="26" t="str">
        <f t="shared" si="43"/>
        <v>ftp://wcftp.washoecounty.us/outtoworld/Neighborhood_Atlas/ND.pdf</v>
      </c>
      <c r="I351" s="30" t="str">
        <f t="shared" si="44"/>
        <v>https://www2.washoecounty.us/assessor/cama/search_download.php?command=dnld&amp;list=nbcsearch&amp;nbc=NDGB</v>
      </c>
      <c r="J351" s="11" t="s">
        <v>1279</v>
      </c>
      <c r="K351" s="23" t="s">
        <v>1034</v>
      </c>
      <c r="N351" s="12" t="str">
        <f t="shared" si="45"/>
        <v>ND</v>
      </c>
      <c r="O351" s="12" t="str">
        <f t="shared" si="46"/>
        <v>N</v>
      </c>
      <c r="P351" s="12" t="str">
        <f t="shared" si="47"/>
        <v>B</v>
      </c>
    </row>
    <row r="352" spans="1:16" x14ac:dyDescent="0.3">
      <c r="A352" s="16" t="str">
        <f t="shared" si="42"/>
        <v>Rosewood Lakes Subs</v>
      </c>
      <c r="B352" s="52" t="str">
        <f>VLOOKUP(N352,Keys!$I$3:$J$21,2)</f>
        <v>South Washoe County</v>
      </c>
      <c r="C352" s="52" t="str">
        <f>VLOOKUP(D352,Keys!$Q$3:$S$31,2)</f>
        <v xml:space="preserve">Reno,  Hidden Valley          </v>
      </c>
      <c r="D352" s="57">
        <f>VLOOKUP(N352,Keys!$D$3:$E$118,2)</f>
        <v>89502</v>
      </c>
      <c r="E352" s="12" t="str">
        <f>VLOOKUP(G352,Keys!$A$3:$B$30,2)</f>
        <v>SFR 6,000 - 9,000 Sf Zoning -- Site Values</v>
      </c>
      <c r="F352" s="19" t="str">
        <f t="shared" si="40"/>
        <v>NDI</v>
      </c>
      <c r="G352" s="21" t="str">
        <f t="shared" si="41"/>
        <v>C</v>
      </c>
      <c r="H352" s="26" t="str">
        <f t="shared" si="43"/>
        <v>ftp://wcftp.washoecounty.us/outtoworld/Neighborhood_Atlas/ND.pdf</v>
      </c>
      <c r="I352" s="30" t="str">
        <f t="shared" si="44"/>
        <v>https://www2.washoecounty.us/assessor/cama/search_download.php?command=dnld&amp;list=nbcsearch&amp;nbc=NDIC</v>
      </c>
      <c r="J352" s="11" t="s">
        <v>1279</v>
      </c>
      <c r="K352" s="23" t="s">
        <v>1037</v>
      </c>
      <c r="N352" s="12" t="str">
        <f t="shared" si="45"/>
        <v>ND</v>
      </c>
      <c r="O352" s="12" t="str">
        <f t="shared" si="46"/>
        <v>N</v>
      </c>
      <c r="P352" s="12" t="str">
        <f t="shared" si="47"/>
        <v>C</v>
      </c>
    </row>
    <row r="353" spans="1:16" x14ac:dyDescent="0.3">
      <c r="A353" s="16" t="str">
        <f t="shared" si="42"/>
        <v>Heron's Landing</v>
      </c>
      <c r="B353" s="52" t="str">
        <f>VLOOKUP(N353,Keys!$I$3:$J$21,2)</f>
        <v>South Washoe County</v>
      </c>
      <c r="C353" s="52" t="str">
        <f>VLOOKUP(D353,Keys!$Q$3:$S$31,2)</f>
        <v xml:space="preserve">Reno,  Hidden Valley          </v>
      </c>
      <c r="D353" s="57">
        <f>VLOOKUP(N353,Keys!$D$3:$E$118,2)</f>
        <v>89502</v>
      </c>
      <c r="E353" s="12" t="str">
        <f>VLOOKUP(G353,Keys!$A$3:$B$30,2)</f>
        <v>Condos / Townhouse - Site Values</v>
      </c>
      <c r="F353" s="19" t="str">
        <f t="shared" si="40"/>
        <v>NDL</v>
      </c>
      <c r="G353" s="21" t="str">
        <f t="shared" si="41"/>
        <v>A</v>
      </c>
      <c r="H353" s="26" t="str">
        <f t="shared" si="43"/>
        <v>ftp://wcftp.washoecounty.us/outtoworld/Neighborhood_Atlas/ND.pdf</v>
      </c>
      <c r="I353" s="30" t="str">
        <f t="shared" si="44"/>
        <v>https://www2.washoecounty.us/assessor/cama/search_download.php?command=dnld&amp;list=nbcsearch&amp;nbc=NDLA</v>
      </c>
      <c r="J353" s="11" t="s">
        <v>1279</v>
      </c>
      <c r="K353" s="23" t="s">
        <v>1040</v>
      </c>
      <c r="N353" s="12" t="str">
        <f t="shared" si="45"/>
        <v>ND</v>
      </c>
      <c r="O353" s="12" t="str">
        <f t="shared" si="46"/>
        <v>N</v>
      </c>
      <c r="P353" s="12" t="str">
        <f t="shared" si="47"/>
        <v>A</v>
      </c>
    </row>
    <row r="354" spans="1:16" x14ac:dyDescent="0.3">
      <c r="A354" s="16" t="str">
        <f t="shared" si="42"/>
        <v>AG Land</v>
      </c>
      <c r="B354" s="52" t="str">
        <f>VLOOKUP(N354,Keys!$I$3:$J$21,2)</f>
        <v>South Washoe County</v>
      </c>
      <c r="C354" s="52" t="str">
        <f>VLOOKUP(D354,Keys!$Q$3:$S$31,2)</f>
        <v xml:space="preserve">Reno,  Hidden Valley          </v>
      </c>
      <c r="D354" s="57">
        <f>VLOOKUP(N354,Keys!$D$3:$E$118,2)</f>
        <v>89502</v>
      </c>
      <c r="E354" s="12" t="str">
        <f>VLOOKUP(G354,Keys!$A$3:$B$30,2)</f>
        <v>Possessory Interest Parcels</v>
      </c>
      <c r="F354" s="19" t="str">
        <f t="shared" si="40"/>
        <v>NDW</v>
      </c>
      <c r="G354" s="21" t="str">
        <f t="shared" si="41"/>
        <v>W</v>
      </c>
      <c r="H354" s="26" t="str">
        <f t="shared" si="43"/>
        <v>ftp://wcftp.washoecounty.us/outtoworld/Neighborhood_Atlas/ND.pdf</v>
      </c>
      <c r="I354" s="30" t="str">
        <f t="shared" si="44"/>
        <v>https://www2.washoecounty.us/assessor/cama/search_download.php?command=dnld&amp;list=nbcsearch&amp;nbc=NDWW</v>
      </c>
      <c r="J354" s="11" t="s">
        <v>1279</v>
      </c>
      <c r="K354" s="23" t="s">
        <v>1043</v>
      </c>
      <c r="N354" s="12" t="str">
        <f t="shared" si="45"/>
        <v>ND</v>
      </c>
      <c r="O354" s="12" t="str">
        <f t="shared" si="46"/>
        <v>N</v>
      </c>
      <c r="P354" s="12" t="str">
        <f t="shared" si="47"/>
        <v>W</v>
      </c>
    </row>
    <row r="355" spans="1:16" x14ac:dyDescent="0.3">
      <c r="A355" s="16" t="str">
        <f t="shared" si="42"/>
        <v>Hidden Valley Cove</v>
      </c>
      <c r="B355" s="52" t="str">
        <f>VLOOKUP(N355,Keys!$I$3:$J$21,2)</f>
        <v>South Washoe County</v>
      </c>
      <c r="C355" s="52" t="str">
        <f>VLOOKUP(D355,Keys!$Q$3:$S$31,2)</f>
        <v xml:space="preserve">Reno,  Hidden Valley          </v>
      </c>
      <c r="D355" s="57">
        <f>VLOOKUP(N355,Keys!$D$3:$E$118,2)</f>
        <v>89502</v>
      </c>
      <c r="E355" s="12" t="str">
        <f>VLOOKUP(G355,Keys!$A$3:$B$30,2)</f>
        <v>SFR 12,000 - 15,000 Sf Zoning -- Site Values</v>
      </c>
      <c r="F355" s="19" t="str">
        <f t="shared" si="40"/>
        <v>NEB</v>
      </c>
      <c r="G355" s="21" t="str">
        <f t="shared" si="41"/>
        <v>D</v>
      </c>
      <c r="H355" s="26" t="str">
        <f t="shared" si="43"/>
        <v>ftp://wcftp.washoecounty.us/outtoworld/Neighborhood_Atlas/NE.pdf</v>
      </c>
      <c r="I355" s="30" t="str">
        <f t="shared" si="44"/>
        <v>https://www2.washoecounty.us/assessor/cama/search_download.php?command=dnld&amp;list=nbcsearch&amp;nbc=NEBD</v>
      </c>
      <c r="J355" s="11" t="s">
        <v>1279</v>
      </c>
      <c r="K355" s="23" t="s">
        <v>1046</v>
      </c>
      <c r="N355" s="12" t="str">
        <f t="shared" si="45"/>
        <v>NE</v>
      </c>
      <c r="O355" s="12" t="str">
        <f t="shared" si="46"/>
        <v>N</v>
      </c>
      <c r="P355" s="12" t="str">
        <f t="shared" si="47"/>
        <v>D</v>
      </c>
    </row>
    <row r="356" spans="1:16" x14ac:dyDescent="0.3">
      <c r="A356" s="16" t="str">
        <f t="shared" si="42"/>
        <v>Sharon Hill Subs</v>
      </c>
      <c r="B356" s="52" t="str">
        <f>VLOOKUP(N356,Keys!$I$3:$J$21,2)</f>
        <v>South Washoe County</v>
      </c>
      <c r="C356" s="52" t="str">
        <f>VLOOKUP(D356,Keys!$Q$3:$S$31,2)</f>
        <v xml:space="preserve">Reno,  Hidden Valley          </v>
      </c>
      <c r="D356" s="57">
        <f>VLOOKUP(N356,Keys!$D$3:$E$118,2)</f>
        <v>89502</v>
      </c>
      <c r="E356" s="12" t="str">
        <f>VLOOKUP(G356,Keys!$A$3:$B$30,2)</f>
        <v>SFR 1/2 Acre Zoniing -- Site Values</v>
      </c>
      <c r="F356" s="19" t="str">
        <f t="shared" si="40"/>
        <v>NEF</v>
      </c>
      <c r="G356" s="21" t="str">
        <f t="shared" si="41"/>
        <v>E</v>
      </c>
      <c r="H356" s="26" t="str">
        <f t="shared" si="43"/>
        <v>ftp://wcftp.washoecounty.us/outtoworld/Neighborhood_Atlas/NE.pdf</v>
      </c>
      <c r="I356" s="30" t="str">
        <f t="shared" si="44"/>
        <v>https://www2.washoecounty.us/assessor/cama/search_download.php?command=dnld&amp;list=nbcsearch&amp;nbc=NEFE</v>
      </c>
      <c r="J356" s="11" t="s">
        <v>1279</v>
      </c>
      <c r="K356" s="23" t="s">
        <v>1049</v>
      </c>
      <c r="N356" s="12" t="str">
        <f t="shared" si="45"/>
        <v>NE</v>
      </c>
      <c r="O356" s="12" t="str">
        <f t="shared" si="46"/>
        <v>N</v>
      </c>
      <c r="P356" s="12" t="str">
        <f t="shared" si="47"/>
        <v>E</v>
      </c>
    </row>
    <row r="357" spans="1:16" x14ac:dyDescent="0.3">
      <c r="A357" s="16" t="str">
        <f t="shared" si="42"/>
        <v>Brookside Lakes Subs</v>
      </c>
      <c r="B357" s="52" t="str">
        <f>VLOOKUP(N357,Keys!$I$3:$J$21,2)</f>
        <v>South Washoe County</v>
      </c>
      <c r="C357" s="52" t="str">
        <f>VLOOKUP(D357,Keys!$Q$3:$S$31,2)</f>
        <v xml:space="preserve">Reno,  Hidden Valley          </v>
      </c>
      <c r="D357" s="57">
        <f>VLOOKUP(N357,Keys!$D$3:$E$118,2)</f>
        <v>89502</v>
      </c>
      <c r="E357" s="12" t="str">
        <f>VLOOKUP(G357,Keys!$A$3:$B$30,2)</f>
        <v>SFR 12,000 - 15,000 Sf Zoning -- Site Values</v>
      </c>
      <c r="F357" s="19" t="str">
        <f t="shared" si="40"/>
        <v>NEH</v>
      </c>
      <c r="G357" s="21" t="str">
        <f t="shared" si="41"/>
        <v>D</v>
      </c>
      <c r="H357" s="26" t="str">
        <f t="shared" si="43"/>
        <v>ftp://wcftp.washoecounty.us/outtoworld/Neighborhood_Atlas/NE.pdf</v>
      </c>
      <c r="I357" s="30" t="str">
        <f t="shared" si="44"/>
        <v>https://www2.washoecounty.us/assessor/cama/search_download.php?command=dnld&amp;list=nbcsearch&amp;nbc=NEHD</v>
      </c>
      <c r="J357" s="11" t="s">
        <v>1279</v>
      </c>
      <c r="K357" s="23" t="s">
        <v>1052</v>
      </c>
      <c r="N357" s="12" t="str">
        <f t="shared" si="45"/>
        <v>NE</v>
      </c>
      <c r="O357" s="12" t="str">
        <f t="shared" si="46"/>
        <v>N</v>
      </c>
      <c r="P357" s="12" t="str">
        <f t="shared" si="47"/>
        <v>D</v>
      </c>
    </row>
    <row r="358" spans="1:16" x14ac:dyDescent="0.3">
      <c r="A358" s="16" t="str">
        <f t="shared" si="42"/>
        <v>Common Area</v>
      </c>
      <c r="B358" s="52" t="str">
        <f>VLOOKUP(N358,Keys!$I$3:$J$21,2)</f>
        <v>South Washoe County</v>
      </c>
      <c r="C358" s="52" t="str">
        <f>VLOOKUP(D358,Keys!$Q$3:$S$31,2)</f>
        <v xml:space="preserve">Reno,  Hidden Valley          </v>
      </c>
      <c r="D358" s="57">
        <f>VLOOKUP(N358,Keys!$D$3:$E$118,2)</f>
        <v>89502</v>
      </c>
      <c r="E358" s="12" t="str">
        <f>VLOOKUP(G358,Keys!$A$3:$B$30,2)</f>
        <v>Token Values -- Common Area / Splinters / Unbuildable</v>
      </c>
      <c r="F358" s="19" t="str">
        <f t="shared" si="40"/>
        <v>NEV</v>
      </c>
      <c r="G358" s="21" t="str">
        <f t="shared" si="41"/>
        <v>V</v>
      </c>
      <c r="H358" s="26" t="str">
        <f t="shared" si="43"/>
        <v>ftp://wcftp.washoecounty.us/outtoworld/Neighborhood_Atlas/NE.pdf</v>
      </c>
      <c r="I358" s="30" t="str">
        <f t="shared" si="44"/>
        <v>https://www2.washoecounty.us/assessor/cama/search_download.php?command=dnld&amp;list=nbcsearch&amp;nbc=NEVV</v>
      </c>
      <c r="J358" s="11" t="s">
        <v>1279</v>
      </c>
      <c r="K358" s="23" t="s">
        <v>1055</v>
      </c>
      <c r="N358" s="12" t="str">
        <f t="shared" si="45"/>
        <v>NE</v>
      </c>
      <c r="O358" s="12" t="str">
        <f t="shared" si="46"/>
        <v>N</v>
      </c>
      <c r="P358" s="12" t="str">
        <f t="shared" si="47"/>
        <v>V</v>
      </c>
    </row>
    <row r="359" spans="1:16" x14ac:dyDescent="0.3">
      <c r="A359" s="16" t="str">
        <f t="shared" si="42"/>
        <v>Mobile Home Parks</v>
      </c>
      <c r="B359" s="52" t="str">
        <f>VLOOKUP(N359,Keys!$I$3:$J$21,2)</f>
        <v>South Washoe County</v>
      </c>
      <c r="C359" s="52" t="str">
        <f>VLOOKUP(D359,Keys!$Q$3:$S$31,2)</f>
        <v xml:space="preserve">Sparks,  Greenbrae, Happy Valley, Sun Valley        </v>
      </c>
      <c r="D359" s="57">
        <f>VLOOKUP(N359,Keys!$D$3:$E$118,2)</f>
        <v>89431</v>
      </c>
      <c r="E359" s="12" t="str">
        <f>VLOOKUP(G359,Keys!$A$3:$B$30,2)</f>
        <v>MF - Mobile Home / RV Parks -- Per Unit Values (LUC 35)</v>
      </c>
      <c r="F359" s="19" t="str">
        <f t="shared" si="40"/>
        <v>NGA</v>
      </c>
      <c r="G359" s="21" t="str">
        <f t="shared" si="41"/>
        <v>N</v>
      </c>
      <c r="H359" s="26" t="str">
        <f t="shared" si="43"/>
        <v>ftp://wcftp.washoecounty.us/outtoworld/Neighborhood_Atlas/NG.pdf</v>
      </c>
      <c r="I359" s="30" t="str">
        <f t="shared" si="44"/>
        <v>https://www2.washoecounty.us/assessor/cama/search_download.php?command=dnld&amp;list=nbcsearch&amp;nbc=NGAN</v>
      </c>
      <c r="J359" s="11" t="s">
        <v>1279</v>
      </c>
      <c r="K359" s="23" t="s">
        <v>1058</v>
      </c>
      <c r="N359" s="12" t="str">
        <f t="shared" si="45"/>
        <v>NG</v>
      </c>
      <c r="O359" s="12" t="str">
        <f t="shared" si="46"/>
        <v>N</v>
      </c>
      <c r="P359" s="12" t="str">
        <f t="shared" si="47"/>
        <v>N</v>
      </c>
    </row>
    <row r="360" spans="1:16" x14ac:dyDescent="0.3">
      <c r="A360" s="16" t="str">
        <f t="shared" si="42"/>
        <v>Glendale/Rock Frontage</v>
      </c>
      <c r="B360" s="52" t="str">
        <f>VLOOKUP(N360,Keys!$I$3:$J$21,2)</f>
        <v>South Washoe County</v>
      </c>
      <c r="C360" s="52" t="str">
        <f>VLOOKUP(D360,Keys!$Q$3:$S$31,2)</f>
        <v xml:space="preserve">Sparks,  Greenbrae, Happy Valley, Sun Valley        </v>
      </c>
      <c r="D360" s="57">
        <f>VLOOKUP(N360,Keys!$D$3:$E$118,2)</f>
        <v>89431</v>
      </c>
      <c r="E360" s="12" t="str">
        <f>VLOOKUP(G360,Keys!$A$3:$B$30,2)</f>
        <v>Industrial -- Square Foot Values</v>
      </c>
      <c r="F360" s="19" t="str">
        <f t="shared" si="40"/>
        <v>NGB</v>
      </c>
      <c r="G360" s="21" t="str">
        <f t="shared" si="41"/>
        <v>U</v>
      </c>
      <c r="H360" s="26" t="str">
        <f t="shared" si="43"/>
        <v>ftp://wcftp.washoecounty.us/outtoworld/Neighborhood_Atlas/NG.pdf</v>
      </c>
      <c r="I360" s="30" t="str">
        <f t="shared" si="44"/>
        <v>https://www2.washoecounty.us/assessor/cama/search_download.php?command=dnld&amp;list=nbcsearch&amp;nbc=NGBU</v>
      </c>
      <c r="J360" s="11" t="s">
        <v>1279</v>
      </c>
      <c r="K360" s="23" t="s">
        <v>1061</v>
      </c>
      <c r="N360" s="12" t="str">
        <f t="shared" si="45"/>
        <v>NG</v>
      </c>
      <c r="O360" s="12" t="str">
        <f t="shared" si="46"/>
        <v>N</v>
      </c>
      <c r="P360" s="12" t="str">
        <f t="shared" si="47"/>
        <v>U</v>
      </c>
    </row>
    <row r="361" spans="1:16" x14ac:dyDescent="0.3">
      <c r="A361" s="16" t="str">
        <f t="shared" si="42"/>
        <v>Conductor Heights SFRs</v>
      </c>
      <c r="B361" s="52" t="str">
        <f>VLOOKUP(N361,Keys!$I$3:$J$21,2)</f>
        <v>South Washoe County</v>
      </c>
      <c r="C361" s="52" t="str">
        <f>VLOOKUP(D361,Keys!$Q$3:$S$31,2)</f>
        <v xml:space="preserve">Sparks,  Greenbrae, Happy Valley, Sun Valley        </v>
      </c>
      <c r="D361" s="57">
        <f>VLOOKUP(N361,Keys!$D$3:$E$118,2)</f>
        <v>89431</v>
      </c>
      <c r="E361" s="12" t="str">
        <f>VLOOKUP(G361,Keys!$A$3:$B$30,2)</f>
        <v>SFR 6,000 - 9,000 Sf Zoning -- Site Values</v>
      </c>
      <c r="F361" s="19" t="str">
        <f t="shared" si="40"/>
        <v>NGG</v>
      </c>
      <c r="G361" s="21" t="str">
        <f t="shared" si="41"/>
        <v>C</v>
      </c>
      <c r="H361" s="26" t="str">
        <f t="shared" si="43"/>
        <v>ftp://wcftp.washoecounty.us/outtoworld/Neighborhood_Atlas/NG.pdf</v>
      </c>
      <c r="I361" s="30" t="str">
        <f t="shared" si="44"/>
        <v>https://www2.washoecounty.us/assessor/cama/search_download.php?command=dnld&amp;list=nbcsearch&amp;nbc=NGGC</v>
      </c>
      <c r="J361" s="11" t="s">
        <v>1279</v>
      </c>
      <c r="K361" s="23" t="s">
        <v>1064</v>
      </c>
      <c r="N361" s="12" t="str">
        <f t="shared" si="45"/>
        <v>NG</v>
      </c>
      <c r="O361" s="12" t="str">
        <f t="shared" si="46"/>
        <v>N</v>
      </c>
      <c r="P361" s="12" t="str">
        <f t="shared" si="47"/>
        <v>C</v>
      </c>
    </row>
    <row r="362" spans="1:16" x14ac:dyDescent="0.3">
      <c r="A362" s="16" t="str">
        <f t="shared" si="42"/>
        <v>Common Area</v>
      </c>
      <c r="B362" s="52" t="str">
        <f>VLOOKUP(N362,Keys!$I$3:$J$21,2)</f>
        <v>South Washoe County</v>
      </c>
      <c r="C362" s="52" t="str">
        <f>VLOOKUP(D362,Keys!$Q$3:$S$31,2)</f>
        <v xml:space="preserve">Sparks,  Greenbrae, Happy Valley, Sun Valley        </v>
      </c>
      <c r="D362" s="57">
        <f>VLOOKUP(N362,Keys!$D$3:$E$118,2)</f>
        <v>89431</v>
      </c>
      <c r="E362" s="12" t="str">
        <f>VLOOKUP(G362,Keys!$A$3:$B$30,2)</f>
        <v>Token Values -- Common Area / Splinters / Unbuildable</v>
      </c>
      <c r="F362" s="19" t="str">
        <f t="shared" si="40"/>
        <v>NGV</v>
      </c>
      <c r="G362" s="21" t="str">
        <f t="shared" si="41"/>
        <v>V</v>
      </c>
      <c r="H362" s="26" t="str">
        <f t="shared" si="43"/>
        <v>ftp://wcftp.washoecounty.us/outtoworld/Neighborhood_Atlas/NG.pdf</v>
      </c>
      <c r="I362" s="30" t="str">
        <f t="shared" si="44"/>
        <v>https://www2.washoecounty.us/assessor/cama/search_download.php?command=dnld&amp;list=nbcsearch&amp;nbc=NGVV</v>
      </c>
      <c r="J362" s="11" t="s">
        <v>1279</v>
      </c>
      <c r="K362" s="23" t="s">
        <v>1067</v>
      </c>
      <c r="N362" s="12" t="str">
        <f t="shared" si="45"/>
        <v>NG</v>
      </c>
      <c r="O362" s="12" t="str">
        <f t="shared" si="46"/>
        <v>N</v>
      </c>
      <c r="P362" s="12" t="str">
        <f t="shared" si="47"/>
        <v>V</v>
      </c>
    </row>
    <row r="363" spans="1:16" x14ac:dyDescent="0.3">
      <c r="A363" s="16" t="str">
        <f t="shared" si="42"/>
        <v>Villagio Della Montagna</v>
      </c>
      <c r="B363" s="52" t="str">
        <f>VLOOKUP(N363,Keys!$I$3:$J$21,2)</f>
        <v>South Washoe County</v>
      </c>
      <c r="C363" s="52" t="str">
        <f>VLOOKUP(D363,Keys!$Q$3:$S$31,2)</f>
        <v xml:space="preserve">Reno            </v>
      </c>
      <c r="D363" s="57">
        <f>VLOOKUP(N363,Keys!$D$3:$E$118,2)</f>
        <v>89519</v>
      </c>
      <c r="E363" s="12" t="str">
        <f>VLOOKUP(G363,Keys!$A$3:$B$30,2)</f>
        <v>SFR 12,000 - 15,000 Sf Zoning -- Site Values</v>
      </c>
      <c r="F363" s="19" t="str">
        <f t="shared" si="40"/>
        <v>OAB</v>
      </c>
      <c r="G363" s="21" t="str">
        <f t="shared" si="41"/>
        <v>D</v>
      </c>
      <c r="H363" s="26" t="str">
        <f t="shared" si="43"/>
        <v>ftp://wcftp.washoecounty.us/outtoworld/Neighborhood_Atlas/OA.pdf</v>
      </c>
      <c r="I363" s="30" t="str">
        <f t="shared" si="44"/>
        <v>https://www2.washoecounty.us/assessor/cama/search_download.php?command=dnld&amp;list=nbcsearch&amp;nbc=OABD</v>
      </c>
      <c r="J363" s="11" t="s">
        <v>1279</v>
      </c>
      <c r="K363" s="23" t="s">
        <v>1070</v>
      </c>
      <c r="N363" s="12" t="str">
        <f t="shared" si="45"/>
        <v>OA</v>
      </c>
      <c r="O363" s="12" t="str">
        <f t="shared" si="46"/>
        <v>O</v>
      </c>
      <c r="P363" s="12" t="str">
        <f t="shared" si="47"/>
        <v>D</v>
      </c>
    </row>
    <row r="364" spans="1:16" x14ac:dyDescent="0.3">
      <c r="A364" s="16" t="str">
        <f t="shared" si="42"/>
        <v>Evans Creek 2.5 Ac. Parcels</v>
      </c>
      <c r="B364" s="52" t="str">
        <f>VLOOKUP(N364,Keys!$I$3:$J$21,2)</f>
        <v>South Washoe County</v>
      </c>
      <c r="C364" s="52" t="str">
        <f>VLOOKUP(D364,Keys!$Q$3:$S$31,2)</f>
        <v xml:space="preserve">Reno            </v>
      </c>
      <c r="D364" s="57">
        <f>VLOOKUP(N364,Keys!$D$3:$E$118,2)</f>
        <v>89519</v>
      </c>
      <c r="E364" s="12" t="str">
        <f>VLOOKUP(G364,Keys!$A$3:$B$30,2)</f>
        <v>SFR 2.5 Acre Zoning -- Site Values</v>
      </c>
      <c r="F364" s="19" t="str">
        <f t="shared" si="40"/>
        <v>OAE</v>
      </c>
      <c r="G364" s="21" t="str">
        <f t="shared" si="41"/>
        <v>G</v>
      </c>
      <c r="H364" s="26" t="str">
        <f t="shared" si="43"/>
        <v>ftp://wcftp.washoecounty.us/outtoworld/Neighborhood_Atlas/OA.pdf</v>
      </c>
      <c r="I364" s="30" t="str">
        <f t="shared" si="44"/>
        <v>https://www2.washoecounty.us/assessor/cama/search_download.php?command=dnld&amp;list=nbcsearch&amp;nbc=OAEG</v>
      </c>
      <c r="J364" s="11" t="s">
        <v>1279</v>
      </c>
      <c r="K364" s="23" t="s">
        <v>1073</v>
      </c>
      <c r="N364" s="12" t="str">
        <f t="shared" si="45"/>
        <v>OA</v>
      </c>
      <c r="O364" s="12" t="str">
        <f t="shared" si="46"/>
        <v>O</v>
      </c>
      <c r="P364" s="12" t="str">
        <f t="shared" si="47"/>
        <v>G</v>
      </c>
    </row>
    <row r="365" spans="1:16" x14ac:dyDescent="0.3">
      <c r="A365" s="16" t="str">
        <f t="shared" si="42"/>
        <v>Lakeridge Country Club</v>
      </c>
      <c r="B365" s="52" t="str">
        <f>VLOOKUP(N365,Keys!$I$3:$J$21,2)</f>
        <v>South Washoe County</v>
      </c>
      <c r="C365" s="52" t="str">
        <f>VLOOKUP(D365,Keys!$Q$3:$S$31,2)</f>
        <v xml:space="preserve">Reno            </v>
      </c>
      <c r="D365" s="57">
        <f>VLOOKUP(N365,Keys!$D$3:$E$118,2)</f>
        <v>89519</v>
      </c>
      <c r="E365" s="12" t="str">
        <f>VLOOKUP(G365,Keys!$A$3:$B$30,2)</f>
        <v>Possessory Interest Parcels</v>
      </c>
      <c r="F365" s="19" t="str">
        <f t="shared" si="40"/>
        <v>OAG</v>
      </c>
      <c r="G365" s="21" t="str">
        <f t="shared" si="41"/>
        <v>W</v>
      </c>
      <c r="H365" s="26" t="str">
        <f t="shared" si="43"/>
        <v>ftp://wcftp.washoecounty.us/outtoworld/Neighborhood_Atlas/OA.pdf</v>
      </c>
      <c r="I365" s="30" t="str">
        <f t="shared" si="44"/>
        <v>https://www2.washoecounty.us/assessor/cama/search_download.php?command=dnld&amp;list=nbcsearch&amp;nbc=OAGW</v>
      </c>
      <c r="J365" s="11" t="s">
        <v>1279</v>
      </c>
      <c r="K365" s="23" t="s">
        <v>1076</v>
      </c>
      <c r="N365" s="12" t="str">
        <f t="shared" si="45"/>
        <v>OA</v>
      </c>
      <c r="O365" s="12" t="str">
        <f t="shared" si="46"/>
        <v>O</v>
      </c>
      <c r="P365" s="12" t="str">
        <f t="shared" si="47"/>
        <v>W</v>
      </c>
    </row>
    <row r="366" spans="1:16" x14ac:dyDescent="0.3">
      <c r="A366" s="16" t="str">
        <f t="shared" si="42"/>
        <v>Green Ranch</v>
      </c>
      <c r="B366" s="52" t="str">
        <f>VLOOKUP(N366,Keys!$I$3:$J$21,2)</f>
        <v>South Washoe County</v>
      </c>
      <c r="C366" s="52" t="str">
        <f>VLOOKUP(D366,Keys!$Q$3:$S$31,2)</f>
        <v xml:space="preserve">Reno            </v>
      </c>
      <c r="D366" s="57">
        <f>VLOOKUP(N366,Keys!$D$3:$E$118,2)</f>
        <v>89519</v>
      </c>
      <c r="E366" s="12" t="str">
        <f>VLOOKUP(G366,Keys!$A$3:$B$30,2)</f>
        <v>Condos / Townhouse - Site Values</v>
      </c>
      <c r="F366" s="19" t="str">
        <f t="shared" si="40"/>
        <v>OAJ</v>
      </c>
      <c r="G366" s="21" t="str">
        <f t="shared" si="41"/>
        <v>A</v>
      </c>
      <c r="H366" s="26" t="str">
        <f t="shared" si="43"/>
        <v>ftp://wcftp.washoecounty.us/outtoworld/Neighborhood_Atlas/OA.pdf</v>
      </c>
      <c r="I366" s="30" t="str">
        <f t="shared" si="44"/>
        <v>https://www2.washoecounty.us/assessor/cama/search_download.php?command=dnld&amp;list=nbcsearch&amp;nbc=OAJA</v>
      </c>
      <c r="J366" s="11" t="s">
        <v>1279</v>
      </c>
      <c r="K366" s="23" t="s">
        <v>1079</v>
      </c>
      <c r="N366" s="12" t="str">
        <f t="shared" si="45"/>
        <v>OA</v>
      </c>
      <c r="O366" s="12" t="str">
        <f t="shared" si="46"/>
        <v>O</v>
      </c>
      <c r="P366" s="12" t="str">
        <f t="shared" si="47"/>
        <v>A</v>
      </c>
    </row>
    <row r="367" spans="1:16" x14ac:dyDescent="0.3">
      <c r="A367" s="16" t="str">
        <f t="shared" si="42"/>
        <v>The Crest</v>
      </c>
      <c r="B367" s="52" t="str">
        <f>VLOOKUP(N367,Keys!$I$3:$J$21,2)</f>
        <v>South Washoe County</v>
      </c>
      <c r="C367" s="52" t="str">
        <f>VLOOKUP(D367,Keys!$Q$3:$S$31,2)</f>
        <v xml:space="preserve">Reno            </v>
      </c>
      <c r="D367" s="57">
        <f>VLOOKUP(N367,Keys!$D$3:$E$118,2)</f>
        <v>89519</v>
      </c>
      <c r="E367" s="12" t="str">
        <f>VLOOKUP(G367,Keys!$A$3:$B$30,2)</f>
        <v>SFR &lt; 6,000 Sf -- Patio Homes -- Site Values</v>
      </c>
      <c r="F367" s="19" t="str">
        <f t="shared" si="40"/>
        <v>OAP</v>
      </c>
      <c r="G367" s="21" t="str">
        <f t="shared" si="41"/>
        <v>B</v>
      </c>
      <c r="H367" s="26" t="str">
        <f t="shared" si="43"/>
        <v>ftp://wcftp.washoecounty.us/outtoworld/Neighborhood_Atlas/OA.pdf</v>
      </c>
      <c r="I367" s="30" t="str">
        <f t="shared" si="44"/>
        <v>https://www2.washoecounty.us/assessor/cama/search_download.php?command=dnld&amp;list=nbcsearch&amp;nbc=OAPB</v>
      </c>
      <c r="J367" s="11" t="s">
        <v>1279</v>
      </c>
      <c r="K367" s="23" t="s">
        <v>1082</v>
      </c>
      <c r="N367" s="12" t="str">
        <f t="shared" si="45"/>
        <v>OA</v>
      </c>
      <c r="O367" s="12" t="str">
        <f t="shared" si="46"/>
        <v>O</v>
      </c>
      <c r="P367" s="12" t="str">
        <f t="shared" si="47"/>
        <v>B</v>
      </c>
    </row>
    <row r="368" spans="1:16" x14ac:dyDescent="0.3">
      <c r="A368" s="16" t="str">
        <f t="shared" si="42"/>
        <v>Lake Ridge Shores</v>
      </c>
      <c r="B368" s="52" t="str">
        <f>VLOOKUP(N368,Keys!$I$3:$J$21,2)</f>
        <v>South Washoe County</v>
      </c>
      <c r="C368" s="52" t="str">
        <f>VLOOKUP(D368,Keys!$Q$3:$S$31,2)</f>
        <v xml:space="preserve">Reno            </v>
      </c>
      <c r="D368" s="57">
        <f>VLOOKUP(N368,Keys!$D$3:$E$118,2)</f>
        <v>89519</v>
      </c>
      <c r="E368" s="12" t="str">
        <f>VLOOKUP(G368,Keys!$A$3:$B$30,2)</f>
        <v>SFR 12,000 - 15,000 Sf Zoning -- Site Values</v>
      </c>
      <c r="F368" s="19" t="str">
        <f t="shared" si="40"/>
        <v>OAS</v>
      </c>
      <c r="G368" s="21" t="str">
        <f t="shared" si="41"/>
        <v>D</v>
      </c>
      <c r="H368" s="26" t="str">
        <f t="shared" si="43"/>
        <v>ftp://wcftp.washoecounty.us/outtoworld/Neighborhood_Atlas/OA.pdf</v>
      </c>
      <c r="I368" s="30" t="str">
        <f t="shared" si="44"/>
        <v>https://www2.washoecounty.us/assessor/cama/search_download.php?command=dnld&amp;list=nbcsearch&amp;nbc=OASD</v>
      </c>
      <c r="J368" s="11" t="s">
        <v>1279</v>
      </c>
      <c r="K368" s="23" t="s">
        <v>1085</v>
      </c>
      <c r="N368" s="12" t="str">
        <f t="shared" si="45"/>
        <v>OA</v>
      </c>
      <c r="O368" s="12" t="str">
        <f t="shared" si="46"/>
        <v>O</v>
      </c>
      <c r="P368" s="12" t="str">
        <f t="shared" si="47"/>
        <v>D</v>
      </c>
    </row>
    <row r="369" spans="1:16" x14ac:dyDescent="0.3">
      <c r="A369" s="16" t="str">
        <f t="shared" si="42"/>
        <v>Chardonnay</v>
      </c>
      <c r="B369" s="52" t="str">
        <f>VLOOKUP(N369,Keys!$I$3:$J$21,2)</f>
        <v>South Washoe County</v>
      </c>
      <c r="C369" s="52" t="str">
        <f>VLOOKUP(D369,Keys!$Q$3:$S$31,2)</f>
        <v xml:space="preserve">Reno            </v>
      </c>
      <c r="D369" s="57">
        <f>VLOOKUP(N369,Keys!$D$3:$E$118,2)</f>
        <v>89519</v>
      </c>
      <c r="E369" s="12" t="str">
        <f>VLOOKUP(G369,Keys!$A$3:$B$30,2)</f>
        <v>SFR 12,000 - 15,000 Sf Zoning -- Site Values</v>
      </c>
      <c r="F369" s="19" t="str">
        <f t="shared" si="40"/>
        <v>OAV</v>
      </c>
      <c r="G369" s="21" t="str">
        <f t="shared" si="41"/>
        <v>D</v>
      </c>
      <c r="H369" s="26" t="str">
        <f t="shared" si="43"/>
        <v>ftp://wcftp.washoecounty.us/outtoworld/Neighborhood_Atlas/OA.pdf</v>
      </c>
      <c r="I369" s="30" t="str">
        <f t="shared" si="44"/>
        <v>https://www2.washoecounty.us/assessor/cama/search_download.php?command=dnld&amp;list=nbcsearch&amp;nbc=OAVD</v>
      </c>
      <c r="J369" s="11" t="s">
        <v>1279</v>
      </c>
      <c r="K369" s="23" t="s">
        <v>1088</v>
      </c>
      <c r="N369" s="12" t="str">
        <f t="shared" si="45"/>
        <v>OA</v>
      </c>
      <c r="O369" s="12" t="str">
        <f t="shared" si="46"/>
        <v>O</v>
      </c>
      <c r="P369" s="12" t="str">
        <f t="shared" si="47"/>
        <v>D</v>
      </c>
    </row>
    <row r="370" spans="1:16" x14ac:dyDescent="0.3">
      <c r="A370" s="16" t="str">
        <f t="shared" si="42"/>
        <v>Government</v>
      </c>
      <c r="B370" s="52" t="str">
        <f>VLOOKUP(N370,Keys!$I$3:$J$21,2)</f>
        <v>South Washoe County</v>
      </c>
      <c r="C370" s="52" t="str">
        <f>VLOOKUP(D370,Keys!$Q$3:$S$31,2)</f>
        <v xml:space="preserve">Reno            </v>
      </c>
      <c r="D370" s="57">
        <f>VLOOKUP(N370,Keys!$D$3:$E$118,2)</f>
        <v>89519</v>
      </c>
      <c r="E370" s="12" t="str">
        <f>VLOOKUP(G370,Keys!$A$3:$B$30,2)</f>
        <v>Centrally Assessed</v>
      </c>
      <c r="F370" s="19" t="str">
        <f t="shared" si="40"/>
        <v>OAY</v>
      </c>
      <c r="G370" s="21" t="str">
        <f t="shared" si="41"/>
        <v>Y</v>
      </c>
      <c r="H370" s="26" t="str">
        <f t="shared" si="43"/>
        <v>ftp://wcftp.washoecounty.us/outtoworld/Neighborhood_Atlas/OA.pdf</v>
      </c>
      <c r="I370" s="30" t="str">
        <f t="shared" si="44"/>
        <v>https://www2.washoecounty.us/assessor/cama/search_download.php?command=dnld&amp;list=nbcsearch&amp;nbc=OAYY</v>
      </c>
      <c r="J370" s="11" t="s">
        <v>1279</v>
      </c>
      <c r="K370" s="23" t="s">
        <v>1091</v>
      </c>
      <c r="N370" s="12" t="str">
        <f t="shared" si="45"/>
        <v>OA</v>
      </c>
      <c r="O370" s="12" t="str">
        <f t="shared" si="46"/>
        <v>O</v>
      </c>
      <c r="P370" s="12" t="str">
        <f t="shared" si="47"/>
        <v>Y</v>
      </c>
    </row>
    <row r="371" spans="1:16" x14ac:dyDescent="0.3">
      <c r="A371" s="16" t="str">
        <f t="shared" si="42"/>
        <v>Office Condos</v>
      </c>
      <c r="B371" s="52" t="str">
        <f>VLOOKUP(N371,Keys!$I$3:$J$21,2)</f>
        <v>South Washoe County</v>
      </c>
      <c r="C371" s="52" t="str">
        <f>VLOOKUP(D371,Keys!$Q$3:$S$31,2)</f>
        <v xml:space="preserve">Reno,  Hidden Valley          </v>
      </c>
      <c r="D371" s="57">
        <f>VLOOKUP(N371,Keys!$D$3:$E$118,2)</f>
        <v>89502</v>
      </c>
      <c r="E371" s="12" t="str">
        <f>VLOOKUP(G371,Keys!$A$3:$B$30,2)</f>
        <v>Office Condos -- Square Foot / Site Values</v>
      </c>
      <c r="F371" s="19" t="str">
        <f t="shared" si="40"/>
        <v>OBD</v>
      </c>
      <c r="G371" s="21" t="str">
        <f t="shared" si="41"/>
        <v>P</v>
      </c>
      <c r="H371" s="26" t="str">
        <f t="shared" si="43"/>
        <v>ftp://wcftp.washoecounty.us/outtoworld/Neighborhood_Atlas/OB.pdf</v>
      </c>
      <c r="I371" s="30" t="str">
        <f t="shared" si="44"/>
        <v>https://www2.washoecounty.us/assessor/cama/search_download.php?command=dnld&amp;list=nbcsearch&amp;nbc=OBDP</v>
      </c>
      <c r="J371" s="11" t="s">
        <v>1279</v>
      </c>
      <c r="K371" s="23" t="s">
        <v>1094</v>
      </c>
      <c r="N371" s="12" t="str">
        <f t="shared" si="45"/>
        <v>OB</v>
      </c>
      <c r="O371" s="12" t="str">
        <f t="shared" si="46"/>
        <v>O</v>
      </c>
      <c r="P371" s="12" t="str">
        <f t="shared" si="47"/>
        <v>P</v>
      </c>
    </row>
    <row r="372" spans="1:16" x14ac:dyDescent="0.3">
      <c r="A372" s="16" t="str">
        <f t="shared" si="42"/>
        <v>Commercial</v>
      </c>
      <c r="B372" s="52" t="str">
        <f>VLOOKUP(N372,Keys!$I$3:$J$21,2)</f>
        <v>South Washoe County</v>
      </c>
      <c r="C372" s="52" t="str">
        <f>VLOOKUP(D372,Keys!$Q$3:$S$31,2)</f>
        <v xml:space="preserve">Reno,  Hidden Valley          </v>
      </c>
      <c r="D372" s="57">
        <f>VLOOKUP(N372,Keys!$D$3:$E$118,2)</f>
        <v>89502</v>
      </c>
      <c r="E372" s="12" t="str">
        <f>VLOOKUP(G372,Keys!$A$3:$B$30,2)</f>
        <v>Commercial - General -- Square Foot Values</v>
      </c>
      <c r="F372" s="19" t="str">
        <f t="shared" si="40"/>
        <v>OBG</v>
      </c>
      <c r="G372" s="21" t="str">
        <f t="shared" si="41"/>
        <v>Q</v>
      </c>
      <c r="H372" s="26" t="str">
        <f t="shared" si="43"/>
        <v>ftp://wcftp.washoecounty.us/outtoworld/Neighborhood_Atlas/OB.pdf</v>
      </c>
      <c r="I372" s="30" t="str">
        <f t="shared" si="44"/>
        <v>https://www2.washoecounty.us/assessor/cama/search_download.php?command=dnld&amp;list=nbcsearch&amp;nbc=OBGQ</v>
      </c>
      <c r="J372" s="11" t="s">
        <v>1279</v>
      </c>
      <c r="K372" s="23" t="s">
        <v>1097</v>
      </c>
      <c r="N372" s="12" t="str">
        <f t="shared" si="45"/>
        <v>OB</v>
      </c>
      <c r="O372" s="12" t="str">
        <f t="shared" si="46"/>
        <v>O</v>
      </c>
      <c r="P372" s="12" t="str">
        <f t="shared" si="47"/>
        <v>Q</v>
      </c>
    </row>
    <row r="373" spans="1:16" x14ac:dyDescent="0.3">
      <c r="A373" s="16" t="str">
        <f t="shared" si="42"/>
        <v>Common Area/Token Values</v>
      </c>
      <c r="B373" s="52" t="str">
        <f>VLOOKUP(N373,Keys!$I$3:$J$21,2)</f>
        <v>South Washoe County</v>
      </c>
      <c r="C373" s="52" t="str">
        <f>VLOOKUP(D373,Keys!$Q$3:$S$31,2)</f>
        <v xml:space="preserve">Reno,  Hidden Valley          </v>
      </c>
      <c r="D373" s="57">
        <f>VLOOKUP(N373,Keys!$D$3:$E$118,2)</f>
        <v>89502</v>
      </c>
      <c r="E373" s="12" t="str">
        <f>VLOOKUP(G373,Keys!$A$3:$B$30,2)</f>
        <v>Token Values -- Common Area / Splinters / Unbuildable</v>
      </c>
      <c r="F373" s="19" t="str">
        <f t="shared" si="40"/>
        <v>OBV</v>
      </c>
      <c r="G373" s="21" t="str">
        <f t="shared" si="41"/>
        <v>V</v>
      </c>
      <c r="H373" s="26" t="str">
        <f t="shared" si="43"/>
        <v>ftp://wcftp.washoecounty.us/outtoworld/Neighborhood_Atlas/OB.pdf</v>
      </c>
      <c r="I373" s="30" t="str">
        <f t="shared" si="44"/>
        <v>https://www2.washoecounty.us/assessor/cama/search_download.php?command=dnld&amp;list=nbcsearch&amp;nbc=OBVV</v>
      </c>
      <c r="J373" s="11" t="s">
        <v>1279</v>
      </c>
      <c r="K373" s="23" t="s">
        <v>1100</v>
      </c>
      <c r="N373" s="12" t="str">
        <f t="shared" si="45"/>
        <v>OB</v>
      </c>
      <c r="O373" s="12" t="str">
        <f t="shared" si="46"/>
        <v>O</v>
      </c>
      <c r="P373" s="12" t="str">
        <f t="shared" si="47"/>
        <v>V</v>
      </c>
    </row>
    <row r="374" spans="1:16" x14ac:dyDescent="0.3">
      <c r="A374" s="16" t="str">
        <f t="shared" si="42"/>
        <v>Meadow Creek Village Condos</v>
      </c>
      <c r="B374" s="52" t="str">
        <f>VLOOKUP(N374,Keys!$I$3:$J$21,2)</f>
        <v>South Washoe County</v>
      </c>
      <c r="C374" s="52" t="str">
        <f>VLOOKUP(D374,Keys!$Q$3:$S$31,2)</f>
        <v xml:space="preserve">Reno,  Galena, Pleasant Valley, Steamboat, Virginia Foothills       </v>
      </c>
      <c r="D374" s="57">
        <f>VLOOKUP(N374,Keys!$D$3:$E$118,2)</f>
        <v>89511</v>
      </c>
      <c r="E374" s="12" t="str">
        <f>VLOOKUP(G374,Keys!$A$3:$B$30,2)</f>
        <v>Condos / Townhouse - Site Values</v>
      </c>
      <c r="F374" s="19" t="str">
        <f t="shared" si="40"/>
        <v>OCA</v>
      </c>
      <c r="G374" s="21" t="str">
        <f t="shared" si="41"/>
        <v>A</v>
      </c>
      <c r="H374" s="26" t="str">
        <f t="shared" si="43"/>
        <v>ftp://wcftp.washoecounty.us/outtoworld/Neighborhood_Atlas/OC.pdf</v>
      </c>
      <c r="I374" s="30" t="str">
        <f t="shared" si="44"/>
        <v>https://www2.washoecounty.us/assessor/cama/search_download.php?command=dnld&amp;list=nbcsearch&amp;nbc=OCAA</v>
      </c>
      <c r="J374" s="11" t="s">
        <v>1279</v>
      </c>
      <c r="K374" s="23" t="s">
        <v>1103</v>
      </c>
      <c r="N374" s="12" t="str">
        <f t="shared" si="45"/>
        <v>OC</v>
      </c>
      <c r="O374" s="12" t="str">
        <f t="shared" si="46"/>
        <v>O</v>
      </c>
      <c r="P374" s="12" t="str">
        <f t="shared" si="47"/>
        <v>A</v>
      </c>
    </row>
    <row r="375" spans="1:16" x14ac:dyDescent="0.3">
      <c r="A375" s="16" t="str">
        <f t="shared" si="42"/>
        <v>Country Estates</v>
      </c>
      <c r="B375" s="52" t="str">
        <f>VLOOKUP(N375,Keys!$I$3:$J$21,2)</f>
        <v>South Washoe County</v>
      </c>
      <c r="C375" s="52" t="str">
        <f>VLOOKUP(D375,Keys!$Q$3:$S$31,2)</f>
        <v xml:space="preserve">Reno,  Galena, Pleasant Valley, Steamboat, Virginia Foothills       </v>
      </c>
      <c r="D375" s="57">
        <f>VLOOKUP(N375,Keys!$D$3:$E$118,2)</f>
        <v>89511</v>
      </c>
      <c r="E375" s="12" t="str">
        <f>VLOOKUP(G375,Keys!$A$3:$B$30,2)</f>
        <v>SFR 1 Acre Zoning -- Site Values</v>
      </c>
      <c r="F375" s="19" t="str">
        <f t="shared" si="40"/>
        <v>OCD</v>
      </c>
      <c r="G375" s="21" t="str">
        <f t="shared" si="41"/>
        <v>F</v>
      </c>
      <c r="H375" s="26" t="str">
        <f t="shared" si="43"/>
        <v>ftp://wcftp.washoecounty.us/outtoworld/Neighborhood_Atlas/OC.pdf</v>
      </c>
      <c r="I375" s="30" t="str">
        <f t="shared" si="44"/>
        <v>https://www2.washoecounty.us/assessor/cama/search_download.php?command=dnld&amp;list=nbcsearch&amp;nbc=OCDF</v>
      </c>
      <c r="J375" s="11" t="s">
        <v>1279</v>
      </c>
      <c r="K375" s="23" t="s">
        <v>1106</v>
      </c>
      <c r="N375" s="12" t="str">
        <f t="shared" si="45"/>
        <v>OC</v>
      </c>
      <c r="O375" s="12" t="str">
        <f t="shared" si="46"/>
        <v>O</v>
      </c>
      <c r="P375" s="12" t="str">
        <f t="shared" si="47"/>
        <v>F</v>
      </c>
    </row>
    <row r="376" spans="1:16" x14ac:dyDescent="0.3">
      <c r="A376" s="16" t="str">
        <f t="shared" si="42"/>
        <v>LaMay Lane 1 Ac. Parcels</v>
      </c>
      <c r="B376" s="52" t="str">
        <f>VLOOKUP(N376,Keys!$I$3:$J$21,2)</f>
        <v>South Washoe County</v>
      </c>
      <c r="C376" s="52" t="str">
        <f>VLOOKUP(D376,Keys!$Q$3:$S$31,2)</f>
        <v xml:space="preserve">Reno,  Galena, Pleasant Valley, Steamboat, Virginia Foothills       </v>
      </c>
      <c r="D376" s="57">
        <f>VLOOKUP(N376,Keys!$D$3:$E$118,2)</f>
        <v>89511</v>
      </c>
      <c r="E376" s="12" t="str">
        <f>VLOOKUP(G376,Keys!$A$3:$B$30,2)</f>
        <v>SFR 1 Acre Zoning -- Site Values</v>
      </c>
      <c r="F376" s="19" t="str">
        <f t="shared" si="40"/>
        <v>OCG</v>
      </c>
      <c r="G376" s="21" t="str">
        <f t="shared" si="41"/>
        <v>F</v>
      </c>
      <c r="H376" s="26" t="str">
        <f t="shared" si="43"/>
        <v>ftp://wcftp.washoecounty.us/outtoworld/Neighborhood_Atlas/OC.pdf</v>
      </c>
      <c r="I376" s="30" t="str">
        <f t="shared" si="44"/>
        <v>https://www2.washoecounty.us/assessor/cama/search_download.php?command=dnld&amp;list=nbcsearch&amp;nbc=OCGF</v>
      </c>
      <c r="J376" s="11" t="s">
        <v>1279</v>
      </c>
      <c r="K376" s="23" t="s">
        <v>1109</v>
      </c>
      <c r="N376" s="12" t="str">
        <f t="shared" si="45"/>
        <v>OC</v>
      </c>
      <c r="O376" s="12" t="str">
        <f t="shared" si="46"/>
        <v>O</v>
      </c>
      <c r="P376" s="12" t="str">
        <f t="shared" si="47"/>
        <v>F</v>
      </c>
    </row>
    <row r="377" spans="1:16" x14ac:dyDescent="0.3">
      <c r="A377" s="16" t="str">
        <f t="shared" si="42"/>
        <v>Fairview Rd. 2.5 Ac. Parcels</v>
      </c>
      <c r="B377" s="52" t="str">
        <f>VLOOKUP(N377,Keys!$I$3:$J$21,2)</f>
        <v>South Washoe County</v>
      </c>
      <c r="C377" s="52" t="str">
        <f>VLOOKUP(D377,Keys!$Q$3:$S$31,2)</f>
        <v xml:space="preserve">Reno,  Galena, Pleasant Valley, Steamboat, Virginia Foothills       </v>
      </c>
      <c r="D377" s="57">
        <f>VLOOKUP(N377,Keys!$D$3:$E$118,2)</f>
        <v>89511</v>
      </c>
      <c r="E377" s="12" t="str">
        <f>VLOOKUP(G377,Keys!$A$3:$B$30,2)</f>
        <v>SFR 2.5 Acre Zoning -- Site Values</v>
      </c>
      <c r="F377" s="19" t="str">
        <f t="shared" si="40"/>
        <v>OCL</v>
      </c>
      <c r="G377" s="21" t="str">
        <f t="shared" si="41"/>
        <v>G</v>
      </c>
      <c r="H377" s="26" t="str">
        <f t="shared" si="43"/>
        <v>ftp://wcftp.washoecounty.us/outtoworld/Neighborhood_Atlas/OC.pdf</v>
      </c>
      <c r="I377" s="30" t="str">
        <f t="shared" si="44"/>
        <v>https://www2.washoecounty.us/assessor/cama/search_download.php?command=dnld&amp;list=nbcsearch&amp;nbc=OCLG</v>
      </c>
      <c r="J377" s="11" t="s">
        <v>1279</v>
      </c>
      <c r="K377" s="23" t="s">
        <v>1112</v>
      </c>
      <c r="N377" s="12" t="str">
        <f t="shared" si="45"/>
        <v>OC</v>
      </c>
      <c r="O377" s="12" t="str">
        <f t="shared" si="46"/>
        <v>O</v>
      </c>
      <c r="P377" s="12" t="str">
        <f t="shared" si="47"/>
        <v>G</v>
      </c>
    </row>
    <row r="378" spans="1:16" x14ac:dyDescent="0.3">
      <c r="A378" s="16" t="str">
        <f t="shared" si="42"/>
        <v>AG Land</v>
      </c>
      <c r="B378" s="52" t="str">
        <f>VLOOKUP(N378,Keys!$I$3:$J$21,2)</f>
        <v>South Washoe County</v>
      </c>
      <c r="C378" s="52" t="str">
        <f>VLOOKUP(D378,Keys!$Q$3:$S$31,2)</f>
        <v xml:space="preserve">Reno,  Galena, Pleasant Valley, Steamboat, Virginia Foothills       </v>
      </c>
      <c r="D378" s="57">
        <f>VLOOKUP(N378,Keys!$D$3:$E$118,2)</f>
        <v>89511</v>
      </c>
      <c r="E378" s="12" t="str">
        <f>VLOOKUP(G378,Keys!$A$3:$B$30,2)</f>
        <v>Possessory Interest Parcels</v>
      </c>
      <c r="F378" s="19" t="str">
        <f t="shared" si="40"/>
        <v>OCW</v>
      </c>
      <c r="G378" s="21" t="str">
        <f t="shared" si="41"/>
        <v>W</v>
      </c>
      <c r="H378" s="26" t="str">
        <f t="shared" si="43"/>
        <v>ftp://wcftp.washoecounty.us/outtoworld/Neighborhood_Atlas/OC.pdf</v>
      </c>
      <c r="I378" s="30" t="str">
        <f t="shared" si="44"/>
        <v>https://www2.washoecounty.us/assessor/cama/search_download.php?command=dnld&amp;list=nbcsearch&amp;nbc=OCWW</v>
      </c>
      <c r="J378" s="11" t="s">
        <v>1279</v>
      </c>
      <c r="K378" s="23" t="s">
        <v>1115</v>
      </c>
      <c r="N378" s="12" t="str">
        <f t="shared" si="45"/>
        <v>OC</v>
      </c>
      <c r="O378" s="12" t="str">
        <f t="shared" si="46"/>
        <v>O</v>
      </c>
      <c r="P378" s="12" t="str">
        <f t="shared" si="47"/>
        <v>W</v>
      </c>
    </row>
    <row r="379" spans="1:16" x14ac:dyDescent="0.3">
      <c r="A379" s="16" t="str">
        <f t="shared" si="42"/>
        <v>Aspen Woods/Northwood Village/The Chalet</v>
      </c>
      <c r="B379" s="52" t="str">
        <f>VLOOKUP(N379,Keys!$I$3:$J$21,2)</f>
        <v>South Washoe County</v>
      </c>
      <c r="C379" s="52" t="str">
        <f>VLOOKUP(D379,Keys!$Q$3:$S$31,2)</f>
        <v xml:space="preserve">Incline Village            </v>
      </c>
      <c r="D379" s="57">
        <f>VLOOKUP(N379,Keys!$D$3:$E$118,2)</f>
        <v>89451</v>
      </c>
      <c r="E379" s="12" t="str">
        <f>VLOOKUP(G379,Keys!$A$3:$B$30,2)</f>
        <v>Condos / Townhouse - Site Values</v>
      </c>
      <c r="F379" s="19" t="str">
        <f t="shared" si="40"/>
        <v>PAB</v>
      </c>
      <c r="G379" s="21" t="str">
        <f t="shared" si="41"/>
        <v>A</v>
      </c>
      <c r="H379" s="26" t="str">
        <f t="shared" si="43"/>
        <v>ftp://wcftp.washoecounty.us/outtoworld/Neighborhood_Atlas/PA.pdf</v>
      </c>
      <c r="I379" s="30" t="str">
        <f t="shared" si="44"/>
        <v>https://www2.washoecounty.us/assessor/cama/search_download.php?command=dnld&amp;list=nbcsearch&amp;nbc=PABA</v>
      </c>
      <c r="J379" s="11" t="s">
        <v>1279</v>
      </c>
      <c r="K379" s="23" t="s">
        <v>1118</v>
      </c>
      <c r="N379" s="12" t="str">
        <f t="shared" si="45"/>
        <v>PA</v>
      </c>
      <c r="O379" s="12" t="str">
        <f t="shared" si="46"/>
        <v>P</v>
      </c>
      <c r="P379" s="12" t="str">
        <f t="shared" si="47"/>
        <v>A</v>
      </c>
    </row>
    <row r="380" spans="1:16" x14ac:dyDescent="0.3">
      <c r="A380" s="16" t="str">
        <f t="shared" si="42"/>
        <v>Titlist/Golfers Pass MF</v>
      </c>
      <c r="B380" s="52" t="str">
        <f>VLOOKUP(N380,Keys!$I$3:$J$21,2)</f>
        <v>South Washoe County</v>
      </c>
      <c r="C380" s="52" t="str">
        <f>VLOOKUP(D380,Keys!$Q$3:$S$31,2)</f>
        <v xml:space="preserve">Incline Village            </v>
      </c>
      <c r="D380" s="57">
        <f>VLOOKUP(N380,Keys!$D$3:$E$118,2)</f>
        <v>89451</v>
      </c>
      <c r="E380" s="12" t="str">
        <f>VLOOKUP(G380,Keys!$A$3:$B$30,2)</f>
        <v>Condos / Townhouse - Site Values</v>
      </c>
      <c r="F380" s="19" t="str">
        <f t="shared" si="40"/>
        <v>PAE</v>
      </c>
      <c r="G380" s="21" t="str">
        <f t="shared" si="41"/>
        <v>A</v>
      </c>
      <c r="H380" s="26" t="str">
        <f t="shared" si="43"/>
        <v>ftp://wcftp.washoecounty.us/outtoworld/Neighborhood_Atlas/PA.pdf</v>
      </c>
      <c r="I380" s="30" t="str">
        <f t="shared" si="44"/>
        <v>https://www2.washoecounty.us/assessor/cama/search_download.php?command=dnld&amp;list=nbcsearch&amp;nbc=PAEA</v>
      </c>
      <c r="J380" s="11" t="s">
        <v>1279</v>
      </c>
      <c r="K380" s="23" t="s">
        <v>1121</v>
      </c>
      <c r="N380" s="12" t="str">
        <f t="shared" si="45"/>
        <v>PA</v>
      </c>
      <c r="O380" s="12" t="str">
        <f t="shared" si="46"/>
        <v>P</v>
      </c>
      <c r="P380" s="12" t="str">
        <f t="shared" si="47"/>
        <v>A</v>
      </c>
    </row>
    <row r="381" spans="1:16" x14ac:dyDescent="0.3">
      <c r="A381" s="16" t="str">
        <f t="shared" si="42"/>
        <v>Pinewood</v>
      </c>
      <c r="B381" s="52" t="str">
        <f>VLOOKUP(N381,Keys!$I$3:$J$21,2)</f>
        <v>South Washoe County</v>
      </c>
      <c r="C381" s="52" t="str">
        <f>VLOOKUP(D381,Keys!$Q$3:$S$31,2)</f>
        <v xml:space="preserve">Incline Village            </v>
      </c>
      <c r="D381" s="57">
        <f>VLOOKUP(N381,Keys!$D$3:$E$118,2)</f>
        <v>89451</v>
      </c>
      <c r="E381" s="12" t="str">
        <f>VLOOKUP(G381,Keys!$A$3:$B$30,2)</f>
        <v>Condos / Townhouse - Site Values</v>
      </c>
      <c r="F381" s="19" t="str">
        <f t="shared" si="40"/>
        <v>PAH</v>
      </c>
      <c r="G381" s="21" t="str">
        <f t="shared" si="41"/>
        <v>A</v>
      </c>
      <c r="H381" s="26" t="str">
        <f t="shared" si="43"/>
        <v>ftp://wcftp.washoecounty.us/outtoworld/Neighborhood_Atlas/PA.pdf</v>
      </c>
      <c r="I381" s="30" t="str">
        <f t="shared" si="44"/>
        <v>https://www2.washoecounty.us/assessor/cama/search_download.php?command=dnld&amp;list=nbcsearch&amp;nbc=PAHA</v>
      </c>
      <c r="J381" s="11" t="s">
        <v>1279</v>
      </c>
      <c r="K381" s="23" t="s">
        <v>1124</v>
      </c>
      <c r="N381" s="12" t="str">
        <f t="shared" si="45"/>
        <v>PA</v>
      </c>
      <c r="O381" s="12" t="str">
        <f t="shared" si="46"/>
        <v>P</v>
      </c>
      <c r="P381" s="12" t="str">
        <f t="shared" si="47"/>
        <v>A</v>
      </c>
    </row>
    <row r="382" spans="1:16" x14ac:dyDescent="0.3">
      <c r="A382" s="16" t="str">
        <f t="shared" si="42"/>
        <v>Mt. Brook Station</v>
      </c>
      <c r="B382" s="52" t="str">
        <f>VLOOKUP(N382,Keys!$I$3:$J$21,2)</f>
        <v>South Washoe County</v>
      </c>
      <c r="C382" s="52" t="str">
        <f>VLOOKUP(D382,Keys!$Q$3:$S$31,2)</f>
        <v xml:space="preserve">Incline Village            </v>
      </c>
      <c r="D382" s="57">
        <f>VLOOKUP(N382,Keys!$D$3:$E$118,2)</f>
        <v>89451</v>
      </c>
      <c r="E382" s="12" t="str">
        <f>VLOOKUP(G382,Keys!$A$3:$B$30,2)</f>
        <v>Condos / Townhouse - Site Values</v>
      </c>
      <c r="F382" s="19" t="str">
        <f t="shared" si="40"/>
        <v>PAK</v>
      </c>
      <c r="G382" s="21" t="str">
        <f t="shared" si="41"/>
        <v>A</v>
      </c>
      <c r="H382" s="26" t="str">
        <f t="shared" si="43"/>
        <v>ftp://wcftp.washoecounty.us/outtoworld/Neighborhood_Atlas/PA.pdf</v>
      </c>
      <c r="I382" s="30" t="str">
        <f t="shared" si="44"/>
        <v>https://www2.washoecounty.us/assessor/cama/search_download.php?command=dnld&amp;list=nbcsearch&amp;nbc=PAKA</v>
      </c>
      <c r="J382" s="11" t="s">
        <v>1279</v>
      </c>
      <c r="K382" s="23" t="s">
        <v>1127</v>
      </c>
      <c r="N382" s="12" t="str">
        <f t="shared" si="45"/>
        <v>PA</v>
      </c>
      <c r="O382" s="12" t="str">
        <f t="shared" si="46"/>
        <v>P</v>
      </c>
      <c r="P382" s="12" t="str">
        <f t="shared" si="47"/>
        <v>A</v>
      </c>
    </row>
    <row r="383" spans="1:16" x14ac:dyDescent="0.3">
      <c r="A383" s="16" t="str">
        <f t="shared" si="42"/>
        <v>Villas at Southwood/Vintage at Incline</v>
      </c>
      <c r="B383" s="52" t="str">
        <f>VLOOKUP(N383,Keys!$I$3:$J$21,2)</f>
        <v>South Washoe County</v>
      </c>
      <c r="C383" s="52" t="str">
        <f>VLOOKUP(D383,Keys!$Q$3:$S$31,2)</f>
        <v xml:space="preserve">Incline Village            </v>
      </c>
      <c r="D383" s="57">
        <f>VLOOKUP(N383,Keys!$D$3:$E$118,2)</f>
        <v>89451</v>
      </c>
      <c r="E383" s="12" t="str">
        <f>VLOOKUP(G383,Keys!$A$3:$B$30,2)</f>
        <v>Condos / Townhouse - Site Values</v>
      </c>
      <c r="F383" s="19" t="str">
        <f t="shared" si="40"/>
        <v>PAO</v>
      </c>
      <c r="G383" s="21" t="str">
        <f t="shared" si="41"/>
        <v>A</v>
      </c>
      <c r="H383" s="26" t="str">
        <f t="shared" si="43"/>
        <v>ftp://wcftp.washoecounty.us/outtoworld/Neighborhood_Atlas/PA.pdf</v>
      </c>
      <c r="I383" s="30" t="str">
        <f t="shared" si="44"/>
        <v>https://www2.washoecounty.us/assessor/cama/search_download.php?command=dnld&amp;list=nbcsearch&amp;nbc=PAOA</v>
      </c>
      <c r="J383" s="11" t="s">
        <v>1279</v>
      </c>
      <c r="K383" s="23" t="s">
        <v>1130</v>
      </c>
      <c r="N383" s="12" t="str">
        <f t="shared" si="45"/>
        <v>PA</v>
      </c>
      <c r="O383" s="12" t="str">
        <f t="shared" si="46"/>
        <v>P</v>
      </c>
      <c r="P383" s="12" t="str">
        <f t="shared" si="47"/>
        <v>A</v>
      </c>
    </row>
    <row r="384" spans="1:16" x14ac:dyDescent="0.3">
      <c r="A384" s="16" t="str">
        <f t="shared" si="42"/>
        <v>1000 Lakeshore</v>
      </c>
      <c r="B384" s="52" t="str">
        <f>VLOOKUP(N384,Keys!$I$3:$J$21,2)</f>
        <v>South Washoe County</v>
      </c>
      <c r="C384" s="52" t="str">
        <f>VLOOKUP(D384,Keys!$Q$3:$S$31,2)</f>
        <v xml:space="preserve">Incline Village            </v>
      </c>
      <c r="D384" s="57">
        <f>VLOOKUP(N384,Keys!$D$3:$E$118,2)</f>
        <v>89451</v>
      </c>
      <c r="E384" s="12" t="str">
        <f>VLOOKUP(G384,Keys!$A$3:$B$30,2)</f>
        <v>Condos / Townhouse - Site Values</v>
      </c>
      <c r="F384" s="19" t="str">
        <f t="shared" si="40"/>
        <v>PAR</v>
      </c>
      <c r="G384" s="21" t="str">
        <f t="shared" si="41"/>
        <v>A</v>
      </c>
      <c r="H384" s="26" t="str">
        <f t="shared" si="43"/>
        <v>ftp://wcftp.washoecounty.us/outtoworld/Neighborhood_Atlas/PA.pdf</v>
      </c>
      <c r="I384" s="30" t="str">
        <f t="shared" si="44"/>
        <v>https://www2.washoecounty.us/assessor/cama/search_download.php?command=dnld&amp;list=nbcsearch&amp;nbc=PARA</v>
      </c>
      <c r="J384" s="11" t="s">
        <v>1279</v>
      </c>
      <c r="K384" s="23" t="s">
        <v>1133</v>
      </c>
      <c r="N384" s="12" t="str">
        <f t="shared" si="45"/>
        <v>PA</v>
      </c>
      <c r="O384" s="12" t="str">
        <f t="shared" si="46"/>
        <v>P</v>
      </c>
      <c r="P384" s="12" t="str">
        <f t="shared" si="47"/>
        <v>A</v>
      </c>
    </row>
    <row r="385" spans="1:16" x14ac:dyDescent="0.3">
      <c r="A385" s="16" t="str">
        <f t="shared" si="42"/>
        <v>The Reserve</v>
      </c>
      <c r="B385" s="52" t="str">
        <f>VLOOKUP(N385,Keys!$I$3:$J$21,2)</f>
        <v>South Washoe County</v>
      </c>
      <c r="C385" s="52" t="str">
        <f>VLOOKUP(D385,Keys!$Q$3:$S$31,2)</f>
        <v xml:space="preserve">Incline Village            </v>
      </c>
      <c r="D385" s="57">
        <f>VLOOKUP(N385,Keys!$D$3:$E$118,2)</f>
        <v>89451</v>
      </c>
      <c r="E385" s="12" t="str">
        <f>VLOOKUP(G385,Keys!$A$3:$B$30,2)</f>
        <v>Condos / Townhouse - Site Values</v>
      </c>
      <c r="F385" s="19" t="str">
        <f t="shared" si="40"/>
        <v>PAV</v>
      </c>
      <c r="G385" s="21" t="str">
        <f t="shared" si="41"/>
        <v>A</v>
      </c>
      <c r="H385" s="26" t="str">
        <f t="shared" si="43"/>
        <v>ftp://wcftp.washoecounty.us/outtoworld/Neighborhood_Atlas/PA.pdf</v>
      </c>
      <c r="I385" s="30" t="str">
        <f t="shared" si="44"/>
        <v>https://www2.washoecounty.us/assessor/cama/search_download.php?command=dnld&amp;list=nbcsearch&amp;nbc=PAVA</v>
      </c>
      <c r="J385" s="11" t="s">
        <v>1279</v>
      </c>
      <c r="K385" s="23" t="s">
        <v>1136</v>
      </c>
      <c r="N385" s="12" t="str">
        <f t="shared" si="45"/>
        <v>PA</v>
      </c>
      <c r="O385" s="12" t="str">
        <f t="shared" si="46"/>
        <v>P</v>
      </c>
      <c r="P385" s="12" t="str">
        <f t="shared" si="47"/>
        <v>A</v>
      </c>
    </row>
    <row r="386" spans="1:16" x14ac:dyDescent="0.3">
      <c r="A386" s="16" t="str">
        <f t="shared" si="42"/>
        <v>Golf Course Villas/Sierra View/Wendy Woo</v>
      </c>
      <c r="B386" s="52" t="str">
        <f>VLOOKUP(N386,Keys!$I$3:$J$21,2)</f>
        <v>South Washoe County</v>
      </c>
      <c r="C386" s="52" t="str">
        <f>VLOOKUP(D386,Keys!$Q$3:$S$31,2)</f>
        <v xml:space="preserve">Incline Village            </v>
      </c>
      <c r="D386" s="57">
        <f>VLOOKUP(N386,Keys!$D$3:$E$118,2)</f>
        <v>89451</v>
      </c>
      <c r="E386" s="12" t="str">
        <f>VLOOKUP(G386,Keys!$A$3:$B$30,2)</f>
        <v>Condos / Townhouse - Site Values</v>
      </c>
      <c r="F386" s="19" t="str">
        <f t="shared" si="40"/>
        <v>PAY</v>
      </c>
      <c r="G386" s="21" t="str">
        <f t="shared" si="41"/>
        <v>A</v>
      </c>
      <c r="H386" s="26" t="str">
        <f t="shared" si="43"/>
        <v>ftp://wcftp.washoecounty.us/outtoworld/Neighborhood_Atlas/PA.pdf</v>
      </c>
      <c r="I386" s="30" t="str">
        <f t="shared" si="44"/>
        <v>https://www2.washoecounty.us/assessor/cama/search_download.php?command=dnld&amp;list=nbcsearch&amp;nbc=PAYA</v>
      </c>
      <c r="J386" s="11" t="s">
        <v>1279</v>
      </c>
      <c r="K386" s="23" t="s">
        <v>1139</v>
      </c>
      <c r="N386" s="12" t="str">
        <f t="shared" si="45"/>
        <v>PA</v>
      </c>
      <c r="O386" s="12" t="str">
        <f t="shared" si="46"/>
        <v>P</v>
      </c>
      <c r="P386" s="12" t="str">
        <f t="shared" si="47"/>
        <v>A</v>
      </c>
    </row>
    <row r="387" spans="1:16" x14ac:dyDescent="0.3">
      <c r="A387" s="16" t="str">
        <f t="shared" si="42"/>
        <v>Woodmere</v>
      </c>
      <c r="B387" s="52" t="str">
        <f>VLOOKUP(N387,Keys!$I$3:$J$21,2)</f>
        <v>South Washoe County</v>
      </c>
      <c r="C387" s="52" t="str">
        <f>VLOOKUP(D387,Keys!$Q$3:$S$31,2)</f>
        <v xml:space="preserve">Incline Village            </v>
      </c>
      <c r="D387" s="57">
        <f>VLOOKUP(N387,Keys!$D$3:$E$118,2)</f>
        <v>89451</v>
      </c>
      <c r="E387" s="12" t="str">
        <f>VLOOKUP(G387,Keys!$A$3:$B$30,2)</f>
        <v>Condos / Townhouse - Site Values</v>
      </c>
      <c r="F387" s="19" t="str">
        <f t="shared" ref="F387:F450" si="48">LEFT(K387,3)</f>
        <v>PBC</v>
      </c>
      <c r="G387" s="21" t="str">
        <f t="shared" ref="G387:G450" si="49">RIGHT(LEFT(K387,4),1)</f>
        <v>A</v>
      </c>
      <c r="H387" s="26" t="str">
        <f t="shared" si="43"/>
        <v>ftp://wcftp.washoecounty.us/outtoworld/Neighborhood_Atlas/PB.pdf</v>
      </c>
      <c r="I387" s="30" t="str">
        <f t="shared" si="44"/>
        <v>https://www2.washoecounty.us/assessor/cama/search_download.php?command=dnld&amp;list=nbcsearch&amp;nbc=PBCA</v>
      </c>
      <c r="J387" s="11" t="s">
        <v>1279</v>
      </c>
      <c r="K387" s="23" t="s">
        <v>1142</v>
      </c>
      <c r="N387" s="12" t="str">
        <f t="shared" si="45"/>
        <v>PB</v>
      </c>
      <c r="O387" s="12" t="str">
        <f t="shared" si="46"/>
        <v>P</v>
      </c>
      <c r="P387" s="12" t="str">
        <f t="shared" si="47"/>
        <v>A</v>
      </c>
    </row>
    <row r="388" spans="1:16" x14ac:dyDescent="0.3">
      <c r="A388" s="16" t="str">
        <f t="shared" ref="A388:A451" si="50">SUBSTITUTE(K388,LEFT(K388,4)&amp;" - ","")</f>
        <v>Burgundy Hill</v>
      </c>
      <c r="B388" s="52" t="str">
        <f>VLOOKUP(N388,Keys!$I$3:$J$21,2)</f>
        <v>South Washoe County</v>
      </c>
      <c r="C388" s="52" t="str">
        <f>VLOOKUP(D388,Keys!$Q$3:$S$31,2)</f>
        <v xml:space="preserve">Incline Village            </v>
      </c>
      <c r="D388" s="57">
        <f>VLOOKUP(N388,Keys!$D$3:$E$118,2)</f>
        <v>89451</v>
      </c>
      <c r="E388" s="12" t="str">
        <f>VLOOKUP(G388,Keys!$A$3:$B$30,2)</f>
        <v>Condos / Townhouse - Site Values</v>
      </c>
      <c r="F388" s="19" t="str">
        <f t="shared" si="48"/>
        <v>PBF</v>
      </c>
      <c r="G388" s="21" t="str">
        <f t="shared" si="49"/>
        <v>A</v>
      </c>
      <c r="H388" s="26" t="str">
        <f t="shared" ref="H388:H451" si="51">"ftp://wcftp.washoecounty.us/outtoworld/Neighborhood_Atlas/"&amp;LEFT(K388,2)&amp;".pdf"</f>
        <v>ftp://wcftp.washoecounty.us/outtoworld/Neighborhood_Atlas/PB.pdf</v>
      </c>
      <c r="I388" s="30" t="str">
        <f t="shared" ref="I388:I451" si="52">"https://www2.washoecounty.us/assessor/cama/search_download.php?command=dnld&amp;list=nbcsearch&amp;nbc="&amp;LEFT(K388,4)</f>
        <v>https://www2.washoecounty.us/assessor/cama/search_download.php?command=dnld&amp;list=nbcsearch&amp;nbc=PBFA</v>
      </c>
      <c r="J388" s="11" t="s">
        <v>1279</v>
      </c>
      <c r="K388" s="23" t="s">
        <v>1145</v>
      </c>
      <c r="N388" s="12" t="str">
        <f t="shared" ref="N388:N451" si="53">LEFT(K388,2)</f>
        <v>PB</v>
      </c>
      <c r="O388" s="12" t="str">
        <f t="shared" ref="O388:O451" si="54">LEFT(K388,1)</f>
        <v>P</v>
      </c>
      <c r="P388" s="12" t="str">
        <f t="shared" ref="P388:P451" si="55">RIGHT(LEFT(K388,4),1)</f>
        <v>A</v>
      </c>
    </row>
    <row r="389" spans="1:16" x14ac:dyDescent="0.3">
      <c r="A389" s="16" t="str">
        <f t="shared" si="50"/>
        <v>Lariat Circle MF</v>
      </c>
      <c r="B389" s="52" t="str">
        <f>VLOOKUP(N389,Keys!$I$3:$J$21,2)</f>
        <v>South Washoe County</v>
      </c>
      <c r="C389" s="52" t="str">
        <f>VLOOKUP(D389,Keys!$Q$3:$S$31,2)</f>
        <v xml:space="preserve">Incline Village            </v>
      </c>
      <c r="D389" s="57">
        <f>VLOOKUP(N389,Keys!$D$3:$E$118,2)</f>
        <v>89451</v>
      </c>
      <c r="E389" s="12" t="str">
        <f>VLOOKUP(G389,Keys!$A$3:$B$30,2)</f>
        <v>Condos / Townhouse - Site Values</v>
      </c>
      <c r="F389" s="19" t="str">
        <f t="shared" si="48"/>
        <v>PBK</v>
      </c>
      <c r="G389" s="21" t="str">
        <f t="shared" si="49"/>
        <v>A</v>
      </c>
      <c r="H389" s="26" t="str">
        <f t="shared" si="51"/>
        <v>ftp://wcftp.washoecounty.us/outtoworld/Neighborhood_Atlas/PB.pdf</v>
      </c>
      <c r="I389" s="30" t="str">
        <f t="shared" si="52"/>
        <v>https://www2.washoecounty.us/assessor/cama/search_download.php?command=dnld&amp;list=nbcsearch&amp;nbc=PBKA</v>
      </c>
      <c r="J389" s="11" t="s">
        <v>1279</v>
      </c>
      <c r="K389" s="23" t="s">
        <v>1148</v>
      </c>
      <c r="N389" s="12" t="str">
        <f t="shared" si="53"/>
        <v>PB</v>
      </c>
      <c r="O389" s="12" t="str">
        <f t="shared" si="54"/>
        <v>P</v>
      </c>
      <c r="P389" s="12" t="str">
        <f t="shared" si="55"/>
        <v>A</v>
      </c>
    </row>
    <row r="390" spans="1:16" x14ac:dyDescent="0.3">
      <c r="A390" s="16" t="str">
        <f t="shared" si="50"/>
        <v>Stillwater Cove</v>
      </c>
      <c r="B390" s="52" t="str">
        <f>VLOOKUP(N390,Keys!$I$3:$J$21,2)</f>
        <v>South Washoe County</v>
      </c>
      <c r="C390" s="52" t="str">
        <f>VLOOKUP(D390,Keys!$Q$3:$S$31,2)</f>
        <v xml:space="preserve">Incline Village            </v>
      </c>
      <c r="D390" s="57">
        <f>VLOOKUP(N390,Keys!$D$3:$E$118,2)</f>
        <v>89451</v>
      </c>
      <c r="E390" s="12" t="str">
        <f>VLOOKUP(G390,Keys!$A$3:$B$30,2)</f>
        <v>Condos / Townhouse - Site Values</v>
      </c>
      <c r="F390" s="19" t="str">
        <f t="shared" si="48"/>
        <v>PCB</v>
      </c>
      <c r="G390" s="21" t="str">
        <f t="shared" si="49"/>
        <v>A</v>
      </c>
      <c r="H390" s="26" t="str">
        <f t="shared" si="51"/>
        <v>ftp://wcftp.washoecounty.us/outtoworld/Neighborhood_Atlas/PC.pdf</v>
      </c>
      <c r="I390" s="30" t="str">
        <f t="shared" si="52"/>
        <v>https://www2.washoecounty.us/assessor/cama/search_download.php?command=dnld&amp;list=nbcsearch&amp;nbc=PCBA</v>
      </c>
      <c r="J390" s="11" t="s">
        <v>1279</v>
      </c>
      <c r="K390" s="23" t="s">
        <v>1151</v>
      </c>
      <c r="N390" s="12" t="str">
        <f t="shared" si="53"/>
        <v>PC</v>
      </c>
      <c r="O390" s="12" t="str">
        <f t="shared" si="54"/>
        <v>P</v>
      </c>
      <c r="P390" s="12" t="str">
        <f t="shared" si="55"/>
        <v>A</v>
      </c>
    </row>
    <row r="391" spans="1:16" x14ac:dyDescent="0.3">
      <c r="A391" s="16" t="str">
        <f t="shared" si="50"/>
        <v>Crystal Bay Cove</v>
      </c>
      <c r="B391" s="52" t="str">
        <f>VLOOKUP(N391,Keys!$I$3:$J$21,2)</f>
        <v>South Washoe County</v>
      </c>
      <c r="C391" s="52" t="str">
        <f>VLOOKUP(D391,Keys!$Q$3:$S$31,2)</f>
        <v xml:space="preserve">Incline Village            </v>
      </c>
      <c r="D391" s="57">
        <f>VLOOKUP(N391,Keys!$D$3:$E$118,2)</f>
        <v>89451</v>
      </c>
      <c r="E391" s="12" t="str">
        <f>VLOOKUP(G391,Keys!$A$3:$B$30,2)</f>
        <v>Condos / Townhouse - Site Values</v>
      </c>
      <c r="F391" s="19" t="str">
        <f t="shared" si="48"/>
        <v>PCE</v>
      </c>
      <c r="G391" s="21" t="str">
        <f t="shared" si="49"/>
        <v>A</v>
      </c>
      <c r="H391" s="26" t="str">
        <f t="shared" si="51"/>
        <v>ftp://wcftp.washoecounty.us/outtoworld/Neighborhood_Atlas/PC.pdf</v>
      </c>
      <c r="I391" s="30" t="str">
        <f t="shared" si="52"/>
        <v>https://www2.washoecounty.us/assessor/cama/search_download.php?command=dnld&amp;list=nbcsearch&amp;nbc=PCEA</v>
      </c>
      <c r="J391" s="11" t="s">
        <v>1279</v>
      </c>
      <c r="K391" s="23" t="s">
        <v>1154</v>
      </c>
      <c r="N391" s="12" t="str">
        <f t="shared" si="53"/>
        <v>PC</v>
      </c>
      <c r="O391" s="12" t="str">
        <f t="shared" si="54"/>
        <v>P</v>
      </c>
      <c r="P391" s="12" t="str">
        <f t="shared" si="55"/>
        <v>A</v>
      </c>
    </row>
    <row r="392" spans="1:16" x14ac:dyDescent="0.3">
      <c r="A392" s="16" t="str">
        <f t="shared" si="50"/>
        <v>999 Lakeshore</v>
      </c>
      <c r="B392" s="52" t="str">
        <f>VLOOKUP(N392,Keys!$I$3:$J$21,2)</f>
        <v>South Washoe County</v>
      </c>
      <c r="C392" s="52" t="str">
        <f>VLOOKUP(D392,Keys!$Q$3:$S$31,2)</f>
        <v xml:space="preserve">Incline Village            </v>
      </c>
      <c r="D392" s="57">
        <f>VLOOKUP(N392,Keys!$D$3:$E$118,2)</f>
        <v>89451</v>
      </c>
      <c r="E392" s="12" t="str">
        <f>VLOOKUP(G392,Keys!$A$3:$B$30,2)</f>
        <v>Condos / Townhouse - Site Values</v>
      </c>
      <c r="F392" s="19" t="str">
        <f t="shared" si="48"/>
        <v>PDA</v>
      </c>
      <c r="G392" s="21" t="str">
        <f t="shared" si="49"/>
        <v>A</v>
      </c>
      <c r="H392" s="26" t="str">
        <f t="shared" si="51"/>
        <v>ftp://wcftp.washoecounty.us/outtoworld/Neighborhood_Atlas/PD.pdf</v>
      </c>
      <c r="I392" s="30" t="str">
        <f t="shared" si="52"/>
        <v>https://www2.washoecounty.us/assessor/cama/search_download.php?command=dnld&amp;list=nbcsearch&amp;nbc=PDAA</v>
      </c>
      <c r="J392" s="11" t="s">
        <v>1279</v>
      </c>
      <c r="K392" s="23" t="s">
        <v>1157</v>
      </c>
      <c r="N392" s="12" t="str">
        <f t="shared" si="53"/>
        <v>PD</v>
      </c>
      <c r="O392" s="12" t="str">
        <f t="shared" si="54"/>
        <v>P</v>
      </c>
      <c r="P392" s="12" t="str">
        <f t="shared" si="55"/>
        <v>A</v>
      </c>
    </row>
    <row r="393" spans="1:16" x14ac:dyDescent="0.3">
      <c r="A393" s="16" t="str">
        <f t="shared" si="50"/>
        <v>Third Creek</v>
      </c>
      <c r="B393" s="52" t="str">
        <f>VLOOKUP(N393,Keys!$I$3:$J$21,2)</f>
        <v>South Washoe County</v>
      </c>
      <c r="C393" s="52" t="str">
        <f>VLOOKUP(D393,Keys!$Q$3:$S$31,2)</f>
        <v xml:space="preserve">Incline Village            </v>
      </c>
      <c r="D393" s="57">
        <f>VLOOKUP(N393,Keys!$D$3:$E$118,2)</f>
        <v>89451</v>
      </c>
      <c r="E393" s="12" t="str">
        <f>VLOOKUP(G393,Keys!$A$3:$B$30,2)</f>
        <v>Condos / Townhouse - Site Values</v>
      </c>
      <c r="F393" s="19" t="str">
        <f t="shared" si="48"/>
        <v>PFA</v>
      </c>
      <c r="G393" s="21" t="str">
        <f t="shared" si="49"/>
        <v>A</v>
      </c>
      <c r="H393" s="26" t="str">
        <f t="shared" si="51"/>
        <v>ftp://wcftp.washoecounty.us/outtoworld/Neighborhood_Atlas/PF.pdf</v>
      </c>
      <c r="I393" s="30" t="str">
        <f t="shared" si="52"/>
        <v>https://www2.washoecounty.us/assessor/cama/search_download.php?command=dnld&amp;list=nbcsearch&amp;nbc=PFAA</v>
      </c>
      <c r="J393" s="11" t="s">
        <v>1279</v>
      </c>
      <c r="K393" s="23" t="s">
        <v>1160</v>
      </c>
      <c r="N393" s="12" t="str">
        <f t="shared" si="53"/>
        <v>PF</v>
      </c>
      <c r="O393" s="12" t="str">
        <f t="shared" si="54"/>
        <v>P</v>
      </c>
      <c r="P393" s="12" t="str">
        <f t="shared" si="55"/>
        <v>A</v>
      </c>
    </row>
    <row r="394" spans="1:16" x14ac:dyDescent="0.3">
      <c r="A394" s="16" t="str">
        <f t="shared" si="50"/>
        <v>The Glen/Lakeshore Est.</v>
      </c>
      <c r="B394" s="52" t="str">
        <f>VLOOKUP(N394,Keys!$I$3:$J$21,2)</f>
        <v>South Washoe County</v>
      </c>
      <c r="C394" s="52" t="str">
        <f>VLOOKUP(D394,Keys!$Q$3:$S$31,2)</f>
        <v xml:space="preserve">Incline Village            </v>
      </c>
      <c r="D394" s="57">
        <f>VLOOKUP(N394,Keys!$D$3:$E$118,2)</f>
        <v>89451</v>
      </c>
      <c r="E394" s="12" t="str">
        <f>VLOOKUP(G394,Keys!$A$3:$B$30,2)</f>
        <v>Condos / Townhouse - Site Values</v>
      </c>
      <c r="F394" s="19" t="str">
        <f t="shared" si="48"/>
        <v>PIA</v>
      </c>
      <c r="G394" s="21" t="str">
        <f t="shared" si="49"/>
        <v>A</v>
      </c>
      <c r="H394" s="26" t="str">
        <f t="shared" si="51"/>
        <v>ftp://wcftp.washoecounty.us/outtoworld/Neighborhood_Atlas/PI.pdf</v>
      </c>
      <c r="I394" s="30" t="str">
        <f t="shared" si="52"/>
        <v>https://www2.washoecounty.us/assessor/cama/search_download.php?command=dnld&amp;list=nbcsearch&amp;nbc=PIAA</v>
      </c>
      <c r="J394" s="11" t="s">
        <v>1279</v>
      </c>
      <c r="K394" s="23" t="s">
        <v>1163</v>
      </c>
      <c r="N394" s="12" t="str">
        <f t="shared" si="53"/>
        <v>PI</v>
      </c>
      <c r="O394" s="12" t="str">
        <f t="shared" si="54"/>
        <v>P</v>
      </c>
      <c r="P394" s="12" t="str">
        <f t="shared" si="55"/>
        <v>A</v>
      </c>
    </row>
    <row r="395" spans="1:16" x14ac:dyDescent="0.3">
      <c r="A395" s="16" t="str">
        <f t="shared" si="50"/>
        <v>Forest Pines/Coeur Du Lac</v>
      </c>
      <c r="B395" s="52" t="str">
        <f>VLOOKUP(N395,Keys!$I$3:$J$21,2)</f>
        <v>South Washoe County</v>
      </c>
      <c r="C395" s="52" t="str">
        <f>VLOOKUP(D395,Keys!$Q$3:$S$31,2)</f>
        <v xml:space="preserve">Incline Village            </v>
      </c>
      <c r="D395" s="57">
        <f>VLOOKUP(N395,Keys!$D$3:$E$118,2)</f>
        <v>89451</v>
      </c>
      <c r="E395" s="12" t="str">
        <f>VLOOKUP(G395,Keys!$A$3:$B$30,2)</f>
        <v>Condos / Townhouse - Site Values</v>
      </c>
      <c r="F395" s="19" t="str">
        <f t="shared" si="48"/>
        <v>PLA</v>
      </c>
      <c r="G395" s="21" t="str">
        <f t="shared" si="49"/>
        <v>A</v>
      </c>
      <c r="H395" s="26" t="str">
        <f t="shared" si="51"/>
        <v>ftp://wcftp.washoecounty.us/outtoworld/Neighborhood_Atlas/PL.pdf</v>
      </c>
      <c r="I395" s="30" t="str">
        <f t="shared" si="52"/>
        <v>https://www2.washoecounty.us/assessor/cama/search_download.php?command=dnld&amp;list=nbcsearch&amp;nbc=PLAA</v>
      </c>
      <c r="J395" s="11" t="s">
        <v>1279</v>
      </c>
      <c r="K395" s="23" t="s">
        <v>1166</v>
      </c>
      <c r="N395" s="12" t="str">
        <f t="shared" si="53"/>
        <v>PL</v>
      </c>
      <c r="O395" s="12" t="str">
        <f t="shared" si="54"/>
        <v>P</v>
      </c>
      <c r="P395" s="12" t="str">
        <f t="shared" si="55"/>
        <v>A</v>
      </c>
    </row>
    <row r="396" spans="1:16" x14ac:dyDescent="0.3">
      <c r="A396" s="16" t="str">
        <f t="shared" si="50"/>
        <v>Woodstock</v>
      </c>
      <c r="B396" s="52" t="str">
        <f>VLOOKUP(N396,Keys!$I$3:$J$21,2)</f>
        <v>South Washoe County</v>
      </c>
      <c r="C396" s="52" t="str">
        <f>VLOOKUP(D396,Keys!$Q$3:$S$31,2)</f>
        <v xml:space="preserve">Incline Village            </v>
      </c>
      <c r="D396" s="57">
        <f>VLOOKUP(N396,Keys!$D$3:$E$118,2)</f>
        <v>89451</v>
      </c>
      <c r="E396" s="12" t="str">
        <f>VLOOKUP(G396,Keys!$A$3:$B$30,2)</f>
        <v>Condos / Townhouse - Site Values</v>
      </c>
      <c r="F396" s="19" t="str">
        <f t="shared" si="48"/>
        <v>PPA</v>
      </c>
      <c r="G396" s="21" t="str">
        <f t="shared" si="49"/>
        <v>A</v>
      </c>
      <c r="H396" s="26" t="str">
        <f t="shared" si="51"/>
        <v>ftp://wcftp.washoecounty.us/outtoworld/Neighborhood_Atlas/PP.pdf</v>
      </c>
      <c r="I396" s="30" t="str">
        <f t="shared" si="52"/>
        <v>https://www2.washoecounty.us/assessor/cama/search_download.php?command=dnld&amp;list=nbcsearch&amp;nbc=PPAA</v>
      </c>
      <c r="J396" s="11" t="s">
        <v>1279</v>
      </c>
      <c r="K396" s="23" t="s">
        <v>1169</v>
      </c>
      <c r="N396" s="12" t="str">
        <f t="shared" si="53"/>
        <v>PP</v>
      </c>
      <c r="O396" s="12" t="str">
        <f t="shared" si="54"/>
        <v>P</v>
      </c>
      <c r="P396" s="12" t="str">
        <f t="shared" si="55"/>
        <v>A</v>
      </c>
    </row>
    <row r="397" spans="1:16" x14ac:dyDescent="0.3">
      <c r="A397" s="16" t="str">
        <f t="shared" si="50"/>
        <v>Incline Pines</v>
      </c>
      <c r="B397" s="52" t="str">
        <f>VLOOKUP(N397,Keys!$I$3:$J$21,2)</f>
        <v>South Washoe County</v>
      </c>
      <c r="C397" s="52" t="str">
        <f>VLOOKUP(D397,Keys!$Q$3:$S$31,2)</f>
        <v xml:space="preserve">Incline Village            </v>
      </c>
      <c r="D397" s="57">
        <f>VLOOKUP(N397,Keys!$D$3:$E$118,2)</f>
        <v>89451</v>
      </c>
      <c r="E397" s="12" t="str">
        <f>VLOOKUP(G397,Keys!$A$3:$B$30,2)</f>
        <v>Condos / Townhouse - Site Values</v>
      </c>
      <c r="F397" s="19" t="str">
        <f t="shared" si="48"/>
        <v>PWA</v>
      </c>
      <c r="G397" s="21" t="str">
        <f t="shared" si="49"/>
        <v>A</v>
      </c>
      <c r="H397" s="26" t="str">
        <f t="shared" si="51"/>
        <v>ftp://wcftp.washoecounty.us/outtoworld/Neighborhood_Atlas/PW.pdf</v>
      </c>
      <c r="I397" s="30" t="str">
        <f t="shared" si="52"/>
        <v>https://www2.washoecounty.us/assessor/cama/search_download.php?command=dnld&amp;list=nbcsearch&amp;nbc=PWAA</v>
      </c>
      <c r="J397" s="11" t="s">
        <v>1279</v>
      </c>
      <c r="K397" s="23" t="s">
        <v>1172</v>
      </c>
      <c r="N397" s="12" t="str">
        <f t="shared" si="53"/>
        <v>PW</v>
      </c>
      <c r="O397" s="12" t="str">
        <f t="shared" si="54"/>
        <v>P</v>
      </c>
      <c r="P397" s="12" t="str">
        <f t="shared" si="55"/>
        <v>A</v>
      </c>
    </row>
    <row r="398" spans="1:16" x14ac:dyDescent="0.3">
      <c r="A398" s="16" t="str">
        <f t="shared" si="50"/>
        <v>NEW PARCEL NBC NOT YET ASSIGNED</v>
      </c>
      <c r="B398" s="52" t="str">
        <f>VLOOKUP(N398,Keys!$I$3:$J$21,2)</f>
        <v>South Washoe County</v>
      </c>
      <c r="C398" s="52" t="str">
        <f>VLOOKUP(D398,Keys!$Q$3:$S$31,2)</f>
        <v xml:space="preserve">Reno,  Mogul, Somersett         </v>
      </c>
      <c r="D398" s="57">
        <f>VLOOKUP(N398,Keys!$D$3:$E$118,2)</f>
        <v>89523</v>
      </c>
      <c r="E398" s="12" t="str">
        <f>VLOOKUP(G398,Keys!$A$3:$B$30,2)</f>
        <v>Industrial Condos -- Square Foot Values</v>
      </c>
      <c r="F398" s="19" t="str">
        <f t="shared" si="48"/>
        <v>SPL</v>
      </c>
      <c r="G398" s="21" t="str">
        <f t="shared" si="49"/>
        <v>T</v>
      </c>
      <c r="H398" s="26" t="str">
        <f t="shared" si="51"/>
        <v>ftp://wcftp.washoecounty.us/outtoworld/Neighborhood_Atlas/SP.pdf</v>
      </c>
      <c r="I398" s="30" t="str">
        <f t="shared" si="52"/>
        <v>https://www2.washoecounty.us/assessor/cama/search_download.php?command=dnld&amp;list=nbcsearch&amp;nbc=SPLT</v>
      </c>
      <c r="J398" s="11" t="s">
        <v>1279</v>
      </c>
      <c r="K398" s="23" t="s">
        <v>1175</v>
      </c>
      <c r="N398" s="12" t="str">
        <f t="shared" si="53"/>
        <v>SP</v>
      </c>
      <c r="O398" s="12" t="str">
        <f t="shared" si="54"/>
        <v>S</v>
      </c>
      <c r="P398" s="12" t="str">
        <f t="shared" si="55"/>
        <v>T</v>
      </c>
    </row>
    <row r="399" spans="1:16" x14ac:dyDescent="0.3">
      <c r="A399" s="16" t="str">
        <f t="shared" si="50"/>
        <v>Championship Golf Course</v>
      </c>
      <c r="B399" s="52" t="str">
        <f>VLOOKUP(N399,Keys!$I$3:$J$21,2)</f>
        <v>South Washoe County</v>
      </c>
      <c r="C399" s="52" t="str">
        <f>VLOOKUP(D399,Keys!$Q$3:$S$31,2)</f>
        <v xml:space="preserve">Incline Village            </v>
      </c>
      <c r="D399" s="57">
        <f>VLOOKUP(N399,Keys!$D$3:$E$118,2)</f>
        <v>89451</v>
      </c>
      <c r="E399" s="12" t="str">
        <f>VLOOKUP(G399,Keys!$A$3:$B$30,2)</f>
        <v>SFR 1/2 Acre Zoniing -- Site Values</v>
      </c>
      <c r="F399" s="19" t="str">
        <f t="shared" si="48"/>
        <v>TAB</v>
      </c>
      <c r="G399" s="21" t="str">
        <f t="shared" si="49"/>
        <v>E</v>
      </c>
      <c r="H399" s="26" t="str">
        <f t="shared" si="51"/>
        <v>ftp://wcftp.washoecounty.us/outtoworld/Neighborhood_Atlas/TA.pdf</v>
      </c>
      <c r="I399" s="30" t="str">
        <f t="shared" si="52"/>
        <v>https://www2.washoecounty.us/assessor/cama/search_download.php?command=dnld&amp;list=nbcsearch&amp;nbc=TABE</v>
      </c>
      <c r="J399" s="11" t="s">
        <v>1279</v>
      </c>
      <c r="K399" s="23" t="s">
        <v>1209</v>
      </c>
      <c r="N399" s="12" t="str">
        <f t="shared" si="53"/>
        <v>TA</v>
      </c>
      <c r="O399" s="12" t="str">
        <f t="shared" si="54"/>
        <v>T</v>
      </c>
      <c r="P399" s="12" t="str">
        <f t="shared" si="55"/>
        <v>E</v>
      </c>
    </row>
    <row r="400" spans="1:16" x14ac:dyDescent="0.3">
      <c r="A400" s="16" t="str">
        <f t="shared" si="50"/>
        <v>Rocky Point</v>
      </c>
      <c r="B400" s="52" t="str">
        <f>VLOOKUP(N400,Keys!$I$3:$J$21,2)</f>
        <v>South Washoe County</v>
      </c>
      <c r="C400" s="52" t="str">
        <f>VLOOKUP(D400,Keys!$Q$3:$S$31,2)</f>
        <v xml:space="preserve">Incline Village            </v>
      </c>
      <c r="D400" s="57">
        <f>VLOOKUP(N400,Keys!$D$3:$E$118,2)</f>
        <v>89451</v>
      </c>
      <c r="E400" s="12" t="str">
        <f>VLOOKUP(G400,Keys!$A$3:$B$30,2)</f>
        <v>SFR 6,000 - 9,000 Sf Zoning -- Site Values</v>
      </c>
      <c r="F400" s="19" t="str">
        <f t="shared" si="48"/>
        <v>TAD</v>
      </c>
      <c r="G400" s="21" t="str">
        <f t="shared" si="49"/>
        <v>C</v>
      </c>
      <c r="H400" s="26" t="str">
        <f t="shared" si="51"/>
        <v>ftp://wcftp.washoecounty.us/outtoworld/Neighborhood_Atlas/TA.pdf</v>
      </c>
      <c r="I400" s="30" t="str">
        <f t="shared" si="52"/>
        <v>https://www2.washoecounty.us/assessor/cama/search_download.php?command=dnld&amp;list=nbcsearch&amp;nbc=TADC</v>
      </c>
      <c r="J400" s="11" t="s">
        <v>1279</v>
      </c>
      <c r="K400" s="23" t="s">
        <v>1179</v>
      </c>
      <c r="N400" s="12" t="str">
        <f t="shared" si="53"/>
        <v>TA</v>
      </c>
      <c r="O400" s="12" t="str">
        <f t="shared" si="54"/>
        <v>T</v>
      </c>
      <c r="P400" s="12" t="str">
        <f t="shared" si="55"/>
        <v>C</v>
      </c>
    </row>
    <row r="401" spans="1:16" x14ac:dyDescent="0.3">
      <c r="A401" s="16" t="str">
        <f t="shared" si="50"/>
        <v>Eagle Drive</v>
      </c>
      <c r="B401" s="52" t="str">
        <f>VLOOKUP(N401,Keys!$I$3:$J$21,2)</f>
        <v>South Washoe County</v>
      </c>
      <c r="C401" s="52" t="str">
        <f>VLOOKUP(D401,Keys!$Q$3:$S$31,2)</f>
        <v xml:space="preserve">Incline Village            </v>
      </c>
      <c r="D401" s="57">
        <f>VLOOKUP(N401,Keys!$D$3:$E$118,2)</f>
        <v>89451</v>
      </c>
      <c r="E401" s="12" t="str">
        <f>VLOOKUP(G401,Keys!$A$3:$B$30,2)</f>
        <v>SFR 12,000 - 15,000 Sf Zoning -- Site Values</v>
      </c>
      <c r="F401" s="19" t="str">
        <f t="shared" si="48"/>
        <v>TAF</v>
      </c>
      <c r="G401" s="21" t="str">
        <f t="shared" si="49"/>
        <v>D</v>
      </c>
      <c r="H401" s="26" t="str">
        <f t="shared" si="51"/>
        <v>ftp://wcftp.washoecounty.us/outtoworld/Neighborhood_Atlas/TA.pdf</v>
      </c>
      <c r="I401" s="30" t="str">
        <f t="shared" si="52"/>
        <v>https://www2.washoecounty.us/assessor/cama/search_download.php?command=dnld&amp;list=nbcsearch&amp;nbc=TAFD</v>
      </c>
      <c r="J401" s="11" t="s">
        <v>1279</v>
      </c>
      <c r="K401" s="23" t="s">
        <v>1210</v>
      </c>
      <c r="N401" s="12" t="str">
        <f t="shared" si="53"/>
        <v>TA</v>
      </c>
      <c r="O401" s="12" t="str">
        <f t="shared" si="54"/>
        <v>T</v>
      </c>
      <c r="P401" s="12" t="str">
        <f t="shared" si="55"/>
        <v>D</v>
      </c>
    </row>
    <row r="402" spans="1:16" x14ac:dyDescent="0.3">
      <c r="A402" s="16" t="str">
        <f t="shared" si="50"/>
        <v>East Slope</v>
      </c>
      <c r="B402" s="52" t="str">
        <f>VLOOKUP(N402,Keys!$I$3:$J$21,2)</f>
        <v>South Washoe County</v>
      </c>
      <c r="C402" s="52" t="str">
        <f>VLOOKUP(D402,Keys!$Q$3:$S$31,2)</f>
        <v xml:space="preserve">Incline Village            </v>
      </c>
      <c r="D402" s="57">
        <f>VLOOKUP(N402,Keys!$D$3:$E$118,2)</f>
        <v>89451</v>
      </c>
      <c r="E402" s="12" t="str">
        <f>VLOOKUP(G402,Keys!$A$3:$B$30,2)</f>
        <v>SFR 1/2 Acre Zoniing -- Site Values</v>
      </c>
      <c r="F402" s="19" t="str">
        <f t="shared" si="48"/>
        <v>TAH</v>
      </c>
      <c r="G402" s="21" t="str">
        <f t="shared" si="49"/>
        <v>E</v>
      </c>
      <c r="H402" s="26" t="str">
        <f t="shared" si="51"/>
        <v>ftp://wcftp.washoecounty.us/outtoworld/Neighborhood_Atlas/TA.pdf</v>
      </c>
      <c r="I402" s="30" t="str">
        <f t="shared" si="52"/>
        <v>https://www2.washoecounty.us/assessor/cama/search_download.php?command=dnld&amp;list=nbcsearch&amp;nbc=TAHE</v>
      </c>
      <c r="J402" s="11" t="s">
        <v>1279</v>
      </c>
      <c r="K402" s="23" t="s">
        <v>1183</v>
      </c>
      <c r="N402" s="12" t="str">
        <f t="shared" si="53"/>
        <v>TA</v>
      </c>
      <c r="O402" s="12" t="str">
        <f t="shared" si="54"/>
        <v>T</v>
      </c>
      <c r="P402" s="12" t="str">
        <f t="shared" si="55"/>
        <v>E</v>
      </c>
    </row>
    <row r="403" spans="1:16" x14ac:dyDescent="0.3">
      <c r="A403" s="16" t="str">
        <f t="shared" si="50"/>
        <v>Lower East Slope</v>
      </c>
      <c r="B403" s="52" t="str">
        <f>VLOOKUP(N403,Keys!$I$3:$J$21,2)</f>
        <v>South Washoe County</v>
      </c>
      <c r="C403" s="52" t="str">
        <f>VLOOKUP(D403,Keys!$Q$3:$S$31,2)</f>
        <v xml:space="preserve">Incline Village            </v>
      </c>
      <c r="D403" s="57">
        <f>VLOOKUP(N403,Keys!$D$3:$E$118,2)</f>
        <v>89451</v>
      </c>
      <c r="E403" s="12" t="str">
        <f>VLOOKUP(G403,Keys!$A$3:$B$30,2)</f>
        <v>SFR 1/2 Acre Zoniing -- Site Values</v>
      </c>
      <c r="F403" s="19" t="str">
        <f t="shared" si="48"/>
        <v>TAK</v>
      </c>
      <c r="G403" s="21" t="str">
        <f t="shared" si="49"/>
        <v>E</v>
      </c>
      <c r="H403" s="26" t="str">
        <f t="shared" si="51"/>
        <v>ftp://wcftp.washoecounty.us/outtoworld/Neighborhood_Atlas/TA.pdf</v>
      </c>
      <c r="I403" s="30" t="str">
        <f t="shared" si="52"/>
        <v>https://www2.washoecounty.us/assessor/cama/search_download.php?command=dnld&amp;list=nbcsearch&amp;nbc=TAKE</v>
      </c>
      <c r="J403" s="11" t="s">
        <v>1279</v>
      </c>
      <c r="K403" s="23" t="s">
        <v>1186</v>
      </c>
      <c r="N403" s="12" t="str">
        <f t="shared" si="53"/>
        <v>TA</v>
      </c>
      <c r="O403" s="12" t="str">
        <f t="shared" si="54"/>
        <v>T</v>
      </c>
      <c r="P403" s="12" t="str">
        <f t="shared" si="55"/>
        <v>E</v>
      </c>
    </row>
    <row r="404" spans="1:16" x14ac:dyDescent="0.3">
      <c r="A404" s="16" t="str">
        <f t="shared" si="50"/>
        <v>Lakeshore</v>
      </c>
      <c r="B404" s="52" t="str">
        <f>VLOOKUP(N404,Keys!$I$3:$J$21,2)</f>
        <v>South Washoe County</v>
      </c>
      <c r="C404" s="52" t="str">
        <f>VLOOKUP(D404,Keys!$Q$3:$S$31,2)</f>
        <v xml:space="preserve">Incline Village            </v>
      </c>
      <c r="D404" s="57">
        <f>VLOOKUP(N404,Keys!$D$3:$E$118,2)</f>
        <v>89451</v>
      </c>
      <c r="E404" s="12" t="str">
        <f>VLOOKUP(G404,Keys!$A$3:$B$30,2)</f>
        <v>SFR 1/2 Acre Zoniing -- Site Values</v>
      </c>
      <c r="F404" s="19" t="str">
        <f t="shared" si="48"/>
        <v>TAM</v>
      </c>
      <c r="G404" s="21" t="str">
        <f t="shared" si="49"/>
        <v>E</v>
      </c>
      <c r="H404" s="26" t="str">
        <f t="shared" si="51"/>
        <v>ftp://wcftp.washoecounty.us/outtoworld/Neighborhood_Atlas/TA.pdf</v>
      </c>
      <c r="I404" s="30" t="str">
        <f t="shared" si="52"/>
        <v>https://www2.washoecounty.us/assessor/cama/search_download.php?command=dnld&amp;list=nbcsearch&amp;nbc=TAME</v>
      </c>
      <c r="J404" s="11" t="s">
        <v>1279</v>
      </c>
      <c r="K404" s="23" t="s">
        <v>1188</v>
      </c>
      <c r="N404" s="12" t="str">
        <f t="shared" si="53"/>
        <v>TA</v>
      </c>
      <c r="O404" s="12" t="str">
        <f t="shared" si="54"/>
        <v>T</v>
      </c>
      <c r="P404" s="12" t="str">
        <f t="shared" si="55"/>
        <v>E</v>
      </c>
    </row>
    <row r="405" spans="1:16" x14ac:dyDescent="0.3">
      <c r="A405" s="16" t="str">
        <f t="shared" si="50"/>
        <v>Mill Creek</v>
      </c>
      <c r="B405" s="52" t="str">
        <f>VLOOKUP(N405,Keys!$I$3:$J$21,2)</f>
        <v>South Washoe County</v>
      </c>
      <c r="C405" s="52" t="str">
        <f>VLOOKUP(D405,Keys!$Q$3:$S$31,2)</f>
        <v xml:space="preserve">Incline Village            </v>
      </c>
      <c r="D405" s="57">
        <f>VLOOKUP(N405,Keys!$D$3:$E$118,2)</f>
        <v>89451</v>
      </c>
      <c r="E405" s="12" t="str">
        <f>VLOOKUP(G405,Keys!$A$3:$B$30,2)</f>
        <v>SFR 12,000 - 15,000 Sf Zoning -- Site Values</v>
      </c>
      <c r="F405" s="19" t="str">
        <f t="shared" si="48"/>
        <v>TAP</v>
      </c>
      <c r="G405" s="21" t="str">
        <f t="shared" si="49"/>
        <v>D</v>
      </c>
      <c r="H405" s="26" t="str">
        <f t="shared" si="51"/>
        <v>ftp://wcftp.washoecounty.us/outtoworld/Neighborhood_Atlas/TA.pdf</v>
      </c>
      <c r="I405" s="30" t="str">
        <f t="shared" si="52"/>
        <v>https://www2.washoecounty.us/assessor/cama/search_download.php?command=dnld&amp;list=nbcsearch&amp;nbc=TAPD</v>
      </c>
      <c r="J405" s="11" t="s">
        <v>1279</v>
      </c>
      <c r="K405" s="23" t="s">
        <v>1191</v>
      </c>
      <c r="N405" s="12" t="str">
        <f t="shared" si="53"/>
        <v>TA</v>
      </c>
      <c r="O405" s="12" t="str">
        <f t="shared" si="54"/>
        <v>T</v>
      </c>
      <c r="P405" s="12" t="str">
        <f t="shared" si="55"/>
        <v>D</v>
      </c>
    </row>
    <row r="406" spans="1:16" x14ac:dyDescent="0.3">
      <c r="A406" s="16" t="str">
        <f t="shared" si="50"/>
        <v>Pine Cone</v>
      </c>
      <c r="B406" s="52" t="str">
        <f>VLOOKUP(N406,Keys!$I$3:$J$21,2)</f>
        <v>South Washoe County</v>
      </c>
      <c r="C406" s="52" t="str">
        <f>VLOOKUP(D406,Keys!$Q$3:$S$31,2)</f>
        <v xml:space="preserve">Incline Village            </v>
      </c>
      <c r="D406" s="57">
        <f>VLOOKUP(N406,Keys!$D$3:$E$118,2)</f>
        <v>89451</v>
      </c>
      <c r="E406" s="12" t="str">
        <f>VLOOKUP(G406,Keys!$A$3:$B$30,2)</f>
        <v>SFR 1/2 Acre Zoniing -- Site Values</v>
      </c>
      <c r="F406" s="19" t="str">
        <f t="shared" si="48"/>
        <v>TAS</v>
      </c>
      <c r="G406" s="21" t="str">
        <f t="shared" si="49"/>
        <v>E</v>
      </c>
      <c r="H406" s="26" t="str">
        <f t="shared" si="51"/>
        <v>ftp://wcftp.washoecounty.us/outtoworld/Neighborhood_Atlas/TA.pdf</v>
      </c>
      <c r="I406" s="30" t="str">
        <f t="shared" si="52"/>
        <v>https://www2.washoecounty.us/assessor/cama/search_download.php?command=dnld&amp;list=nbcsearch&amp;nbc=TASE</v>
      </c>
      <c r="J406" s="11" t="s">
        <v>1279</v>
      </c>
      <c r="K406" s="23" t="s">
        <v>1193</v>
      </c>
      <c r="N406" s="12" t="str">
        <f t="shared" si="53"/>
        <v>TA</v>
      </c>
      <c r="O406" s="12" t="str">
        <f t="shared" si="54"/>
        <v>T</v>
      </c>
      <c r="P406" s="12" t="str">
        <f t="shared" si="55"/>
        <v>E</v>
      </c>
    </row>
    <row r="407" spans="1:16" x14ac:dyDescent="0.3">
      <c r="A407" s="16" t="str">
        <f t="shared" si="50"/>
        <v>The Woods</v>
      </c>
      <c r="B407" s="52" t="str">
        <f>VLOOKUP(N407,Keys!$I$3:$J$21,2)</f>
        <v>South Washoe County</v>
      </c>
      <c r="C407" s="52" t="str">
        <f>VLOOKUP(D407,Keys!$Q$3:$S$31,2)</f>
        <v xml:space="preserve">Incline Village            </v>
      </c>
      <c r="D407" s="57">
        <f>VLOOKUP(N407,Keys!$D$3:$E$118,2)</f>
        <v>89451</v>
      </c>
      <c r="E407" s="12" t="str">
        <f>VLOOKUP(G407,Keys!$A$3:$B$30,2)</f>
        <v>SFR 1/2 Acre Zoniing -- Site Values</v>
      </c>
      <c r="F407" s="19" t="str">
        <f t="shared" si="48"/>
        <v>TAV</v>
      </c>
      <c r="G407" s="21" t="str">
        <f t="shared" si="49"/>
        <v>E</v>
      </c>
      <c r="H407" s="26" t="str">
        <f t="shared" si="51"/>
        <v>ftp://wcftp.washoecounty.us/outtoworld/Neighborhood_Atlas/TA.pdf</v>
      </c>
      <c r="I407" s="30" t="str">
        <f t="shared" si="52"/>
        <v>https://www2.washoecounty.us/assessor/cama/search_download.php?command=dnld&amp;list=nbcsearch&amp;nbc=TAVE</v>
      </c>
      <c r="J407" s="11" t="s">
        <v>1279</v>
      </c>
      <c r="K407" s="23" t="s">
        <v>1196</v>
      </c>
      <c r="N407" s="12" t="str">
        <f t="shared" si="53"/>
        <v>TA</v>
      </c>
      <c r="O407" s="12" t="str">
        <f t="shared" si="54"/>
        <v>T</v>
      </c>
      <c r="P407" s="12" t="str">
        <f t="shared" si="55"/>
        <v>E</v>
      </c>
    </row>
    <row r="408" spans="1:16" x14ac:dyDescent="0.3">
      <c r="A408" s="16" t="str">
        <f t="shared" si="50"/>
        <v>TBD</v>
      </c>
      <c r="B408" s="52" t="str">
        <f>VLOOKUP(N408,Keys!$I$3:$J$21,2)</f>
        <v>South Washoe County</v>
      </c>
      <c r="C408" s="52" t="str">
        <f>VLOOKUP(D408,Keys!$Q$3:$S$31,2)</f>
        <v xml:space="preserve">Incline Village            </v>
      </c>
      <c r="D408" s="57">
        <f>VLOOKUP(N408,Keys!$D$3:$E$118,2)</f>
        <v>89451</v>
      </c>
      <c r="E408" s="12" t="str">
        <f>VLOOKUP(G408,Keys!$A$3:$B$30,2)</f>
        <v>Centrally Assessed</v>
      </c>
      <c r="F408" s="19" t="str">
        <f t="shared" si="48"/>
        <v>TBA</v>
      </c>
      <c r="G408" s="21" t="str">
        <f t="shared" si="49"/>
        <v>Y</v>
      </c>
      <c r="H408" s="26" t="str">
        <f t="shared" si="51"/>
        <v>ftp://wcftp.washoecounty.us/outtoworld/Neighborhood_Atlas/TB.pdf</v>
      </c>
      <c r="I408" s="30" t="str">
        <f t="shared" si="52"/>
        <v>https://www2.washoecounty.us/assessor/cama/search_download.php?command=dnld&amp;list=nbcsearch&amp;nbc=TBAY</v>
      </c>
      <c r="J408" s="11" t="s">
        <v>1279</v>
      </c>
      <c r="K408" s="23" t="s">
        <v>1198</v>
      </c>
      <c r="N408" s="12" t="str">
        <f t="shared" si="53"/>
        <v>TB</v>
      </c>
      <c r="O408" s="12" t="str">
        <f t="shared" si="54"/>
        <v>T</v>
      </c>
      <c r="P408" s="12" t="str">
        <f t="shared" si="55"/>
        <v>Y</v>
      </c>
    </row>
    <row r="409" spans="1:16" x14ac:dyDescent="0.3">
      <c r="A409" s="16" t="str">
        <f t="shared" si="50"/>
        <v>Reno West Business Park</v>
      </c>
      <c r="B409" s="52" t="str">
        <f>VLOOKUP(N409,Keys!$I$3:$J$21,2)</f>
        <v>South Washoe County</v>
      </c>
      <c r="C409" s="52" t="str">
        <f>VLOOKUP(D409,Keys!$Q$3:$S$31,2)</f>
        <v xml:space="preserve">Reno,  Mogul, Somersett         </v>
      </c>
      <c r="D409" s="57">
        <f>VLOOKUP(N409,Keys!$D$3:$E$118,2)</f>
        <v>89523</v>
      </c>
      <c r="E409" s="12" t="str">
        <f>VLOOKUP(G409,Keys!$A$3:$B$30,2)</f>
        <v>Industrial -- Square Foot Values</v>
      </c>
      <c r="F409" s="19" t="str">
        <f t="shared" si="48"/>
        <v>AAB</v>
      </c>
      <c r="G409" s="21" t="str">
        <f t="shared" si="49"/>
        <v>U</v>
      </c>
      <c r="H409" s="26" t="str">
        <f t="shared" si="51"/>
        <v>ftp://wcftp.washoecounty.us/outtoworld/Neighborhood_Atlas/AA.pdf</v>
      </c>
      <c r="I409" s="30" t="str">
        <f t="shared" si="52"/>
        <v>https://www2.washoecounty.us/assessor/cama/search_download.php?command=dnld&amp;list=nbcsearch&amp;nbc=AABU</v>
      </c>
      <c r="J409" s="11" t="s">
        <v>1279</v>
      </c>
      <c r="K409" s="23" t="s">
        <v>1</v>
      </c>
      <c r="N409" s="12" t="str">
        <f t="shared" si="53"/>
        <v>AA</v>
      </c>
      <c r="O409" s="12" t="str">
        <f t="shared" si="54"/>
        <v>A</v>
      </c>
      <c r="P409" s="12" t="str">
        <f t="shared" si="55"/>
        <v>U</v>
      </c>
    </row>
    <row r="410" spans="1:16" x14ac:dyDescent="0.3">
      <c r="A410" s="16" t="str">
        <f t="shared" si="50"/>
        <v>Vacant SFR Land LLR-1 Zoning</v>
      </c>
      <c r="B410" s="52" t="str">
        <f>VLOOKUP(N410,Keys!$I$3:$J$21,2)</f>
        <v>South Washoe County</v>
      </c>
      <c r="C410" s="52" t="str">
        <f>VLOOKUP(D410,Keys!$Q$3:$S$31,2)</f>
        <v xml:space="preserve">Reno,  Mogul, Somersett         </v>
      </c>
      <c r="D410" s="57">
        <f>VLOOKUP(N410,Keys!$D$3:$E$118,2)</f>
        <v>89523</v>
      </c>
      <c r="E410" s="12" t="str">
        <f>VLOOKUP(G410,Keys!$A$3:$B$30,2)</f>
        <v>SFR 1 Acre Zoning -- Site Values</v>
      </c>
      <c r="F410" s="19" t="str">
        <f t="shared" si="48"/>
        <v>AAF</v>
      </c>
      <c r="G410" s="21" t="str">
        <f t="shared" si="49"/>
        <v>F</v>
      </c>
      <c r="H410" s="26" t="str">
        <f t="shared" si="51"/>
        <v>ftp://wcftp.washoecounty.us/outtoworld/Neighborhood_Atlas/AA.pdf</v>
      </c>
      <c r="I410" s="30" t="str">
        <f t="shared" si="52"/>
        <v>https://www2.washoecounty.us/assessor/cama/search_download.php?command=dnld&amp;list=nbcsearch&amp;nbc=AAFF</v>
      </c>
      <c r="J410" s="11" t="s">
        <v>1279</v>
      </c>
      <c r="K410" s="23" t="s">
        <v>4</v>
      </c>
      <c r="N410" s="12" t="str">
        <f t="shared" si="53"/>
        <v>AA</v>
      </c>
      <c r="O410" s="12" t="str">
        <f t="shared" si="54"/>
        <v>A</v>
      </c>
      <c r="P410" s="12" t="str">
        <f t="shared" si="55"/>
        <v>F</v>
      </c>
    </row>
    <row r="411" spans="1:16" x14ac:dyDescent="0.3">
      <c r="A411" s="16" t="str">
        <f t="shared" si="50"/>
        <v>Truckee River Highlands</v>
      </c>
      <c r="B411" s="52" t="str">
        <f>VLOOKUP(N411,Keys!$I$3:$J$21,2)</f>
        <v>South Washoe County</v>
      </c>
      <c r="C411" s="52" t="str">
        <f>VLOOKUP(D411,Keys!$Q$3:$S$31,2)</f>
        <v xml:space="preserve">Reno,  Mogul, Somersett         </v>
      </c>
      <c r="D411" s="57">
        <f>VLOOKUP(N411,Keys!$D$3:$E$118,2)</f>
        <v>89523</v>
      </c>
      <c r="E411" s="12" t="str">
        <f>VLOOKUP(G411,Keys!$A$3:$B$30,2)</f>
        <v>SFR &lt; 6,000 Sf -- Patio Homes -- Site Values</v>
      </c>
      <c r="F411" s="19" t="str">
        <f t="shared" si="48"/>
        <v>AAI</v>
      </c>
      <c r="G411" s="21" t="str">
        <f t="shared" si="49"/>
        <v>B</v>
      </c>
      <c r="H411" s="26" t="str">
        <f t="shared" si="51"/>
        <v>ftp://wcftp.washoecounty.us/outtoworld/Neighborhood_Atlas/AA.pdf</v>
      </c>
      <c r="I411" s="30" t="str">
        <f t="shared" si="52"/>
        <v>https://www2.washoecounty.us/assessor/cama/search_download.php?command=dnld&amp;list=nbcsearch&amp;nbc=AAIB</v>
      </c>
      <c r="J411" s="11" t="s">
        <v>1279</v>
      </c>
      <c r="K411" s="23" t="s">
        <v>7</v>
      </c>
      <c r="N411" s="12" t="str">
        <f t="shared" si="53"/>
        <v>AA</v>
      </c>
      <c r="O411" s="12" t="str">
        <f t="shared" si="54"/>
        <v>A</v>
      </c>
      <c r="P411" s="12" t="str">
        <f t="shared" si="55"/>
        <v>B</v>
      </c>
    </row>
    <row r="412" spans="1:16" x14ac:dyDescent="0.3">
      <c r="A412" s="16" t="str">
        <f t="shared" si="50"/>
        <v>Riverfront 1 Ac. Parcels</v>
      </c>
      <c r="B412" s="52" t="str">
        <f>VLOOKUP(N412,Keys!$I$3:$J$21,2)</f>
        <v>South Washoe County</v>
      </c>
      <c r="C412" s="52" t="str">
        <f>VLOOKUP(D412,Keys!$Q$3:$S$31,2)</f>
        <v xml:space="preserve">Reno,  Mogul, Somersett         </v>
      </c>
      <c r="D412" s="57">
        <f>VLOOKUP(N412,Keys!$D$3:$E$118,2)</f>
        <v>89523</v>
      </c>
      <c r="E412" s="12" t="str">
        <f>VLOOKUP(G412,Keys!$A$3:$B$30,2)</f>
        <v>SFR 1 Acre Zoning -- Site Values</v>
      </c>
      <c r="F412" s="19" t="str">
        <f t="shared" si="48"/>
        <v>AAL</v>
      </c>
      <c r="G412" s="21" t="str">
        <f t="shared" si="49"/>
        <v>F</v>
      </c>
      <c r="H412" s="26" t="str">
        <f t="shared" si="51"/>
        <v>ftp://wcftp.washoecounty.us/outtoworld/Neighborhood_Atlas/AA.pdf</v>
      </c>
      <c r="I412" s="30" t="str">
        <f t="shared" si="52"/>
        <v>https://www2.washoecounty.us/assessor/cama/search_download.php?command=dnld&amp;list=nbcsearch&amp;nbc=AALF</v>
      </c>
      <c r="J412" s="11" t="s">
        <v>1279</v>
      </c>
      <c r="K412" s="23" t="s">
        <v>10</v>
      </c>
      <c r="N412" s="12" t="str">
        <f t="shared" si="53"/>
        <v>AA</v>
      </c>
      <c r="O412" s="12" t="str">
        <f t="shared" si="54"/>
        <v>A</v>
      </c>
      <c r="P412" s="12" t="str">
        <f t="shared" si="55"/>
        <v>F</v>
      </c>
    </row>
    <row r="413" spans="1:16" x14ac:dyDescent="0.3">
      <c r="A413" s="16" t="str">
        <f t="shared" si="50"/>
        <v>The Pines</v>
      </c>
      <c r="B413" s="52" t="str">
        <f>VLOOKUP(N413,Keys!$I$3:$J$21,2)</f>
        <v>South Washoe County</v>
      </c>
      <c r="C413" s="52" t="str">
        <f>VLOOKUP(D413,Keys!$Q$3:$S$31,2)</f>
        <v xml:space="preserve">Reno            </v>
      </c>
      <c r="D413" s="57">
        <f>VLOOKUP(N413,Keys!$D$3:$E$118,2)</f>
        <v>89519</v>
      </c>
      <c r="E413" s="12" t="str">
        <f>VLOOKUP(G413,Keys!$A$3:$B$30,2)</f>
        <v>SFR 40+ Acre Zoning -- Site Values / Per Acre</v>
      </c>
      <c r="F413" s="19" t="str">
        <f t="shared" si="48"/>
        <v>ABA</v>
      </c>
      <c r="G413" s="21" t="str">
        <f t="shared" si="49"/>
        <v>J</v>
      </c>
      <c r="H413" s="26" t="str">
        <f t="shared" si="51"/>
        <v>ftp://wcftp.washoecounty.us/outtoworld/Neighborhood_Atlas/AB.pdf</v>
      </c>
      <c r="I413" s="30" t="str">
        <f t="shared" si="52"/>
        <v>https://www2.washoecounty.us/assessor/cama/search_download.php?command=dnld&amp;list=nbcsearch&amp;nbc=ABAJ</v>
      </c>
      <c r="J413" s="11" t="s">
        <v>1279</v>
      </c>
      <c r="K413" s="23" t="s">
        <v>13</v>
      </c>
      <c r="N413" s="12" t="str">
        <f t="shared" si="53"/>
        <v>AB</v>
      </c>
      <c r="O413" s="12" t="str">
        <f t="shared" si="54"/>
        <v>A</v>
      </c>
      <c r="P413" s="12" t="str">
        <f t="shared" si="55"/>
        <v>J</v>
      </c>
    </row>
    <row r="414" spans="1:16" x14ac:dyDescent="0.3">
      <c r="A414" s="16" t="str">
        <f t="shared" si="50"/>
        <v>Caughlin Ranch 6-9000 SF Lots</v>
      </c>
      <c r="B414" s="52" t="str">
        <f>VLOOKUP(N414,Keys!$I$3:$J$21,2)</f>
        <v>South Washoe County</v>
      </c>
      <c r="C414" s="52" t="str">
        <f>VLOOKUP(D414,Keys!$Q$3:$S$31,2)</f>
        <v xml:space="preserve">Reno            </v>
      </c>
      <c r="D414" s="57">
        <f>VLOOKUP(N414,Keys!$D$3:$E$118,2)</f>
        <v>89519</v>
      </c>
      <c r="E414" s="12" t="str">
        <f>VLOOKUP(G414,Keys!$A$3:$B$30,2)</f>
        <v>SFR 6,000 - 9,000 Sf Zoning -- Site Values</v>
      </c>
      <c r="F414" s="19" t="str">
        <f t="shared" si="48"/>
        <v>ABC</v>
      </c>
      <c r="G414" s="21" t="str">
        <f t="shared" si="49"/>
        <v>C</v>
      </c>
      <c r="H414" s="26" t="str">
        <f t="shared" si="51"/>
        <v>ftp://wcftp.washoecounty.us/outtoworld/Neighborhood_Atlas/AB.pdf</v>
      </c>
      <c r="I414" s="30" t="str">
        <f t="shared" si="52"/>
        <v>https://www2.washoecounty.us/assessor/cama/search_download.php?command=dnld&amp;list=nbcsearch&amp;nbc=ABCC</v>
      </c>
      <c r="J414" s="11" t="s">
        <v>1279</v>
      </c>
      <c r="K414" s="23" t="s">
        <v>16</v>
      </c>
      <c r="N414" s="12" t="str">
        <f t="shared" si="53"/>
        <v>AB</v>
      </c>
      <c r="O414" s="12" t="str">
        <f t="shared" si="54"/>
        <v>A</v>
      </c>
      <c r="P414" s="12" t="str">
        <f t="shared" si="55"/>
        <v>C</v>
      </c>
    </row>
    <row r="415" spans="1:16" x14ac:dyDescent="0.3">
      <c r="A415" s="16" t="str">
        <f t="shared" si="50"/>
        <v>Castle Ridge</v>
      </c>
      <c r="B415" s="52" t="str">
        <f>VLOOKUP(N415,Keys!$I$3:$J$21,2)</f>
        <v>South Washoe County</v>
      </c>
      <c r="C415" s="52" t="str">
        <f>VLOOKUP(D415,Keys!$Q$3:$S$31,2)</f>
        <v xml:space="preserve">Reno            </v>
      </c>
      <c r="D415" s="57">
        <f>VLOOKUP(N415,Keys!$D$3:$E$118,2)</f>
        <v>89519</v>
      </c>
      <c r="E415" s="12" t="str">
        <f>VLOOKUP(G415,Keys!$A$3:$B$30,2)</f>
        <v>SFR 12,000 - 15,000 Sf Zoning -- Site Values</v>
      </c>
      <c r="F415" s="19" t="str">
        <f t="shared" si="48"/>
        <v>ABF</v>
      </c>
      <c r="G415" s="21" t="str">
        <f t="shared" si="49"/>
        <v>D</v>
      </c>
      <c r="H415" s="26" t="str">
        <f t="shared" si="51"/>
        <v>ftp://wcftp.washoecounty.us/outtoworld/Neighborhood_Atlas/AB.pdf</v>
      </c>
      <c r="I415" s="30" t="str">
        <f t="shared" si="52"/>
        <v>https://www2.washoecounty.us/assessor/cama/search_download.php?command=dnld&amp;list=nbcsearch&amp;nbc=ABFD</v>
      </c>
      <c r="J415" s="11" t="s">
        <v>1279</v>
      </c>
      <c r="K415" s="23" t="s">
        <v>19</v>
      </c>
      <c r="N415" s="12" t="str">
        <f t="shared" si="53"/>
        <v>AB</v>
      </c>
      <c r="O415" s="12" t="str">
        <f t="shared" si="54"/>
        <v>A</v>
      </c>
      <c r="P415" s="12" t="str">
        <f t="shared" si="55"/>
        <v>D</v>
      </c>
    </row>
    <row r="416" spans="1:16" x14ac:dyDescent="0.3">
      <c r="A416" s="16" t="str">
        <f t="shared" si="50"/>
        <v>Mountainshyre</v>
      </c>
      <c r="B416" s="52" t="str">
        <f>VLOOKUP(N416,Keys!$I$3:$J$21,2)</f>
        <v>South Washoe County</v>
      </c>
      <c r="C416" s="52" t="str">
        <f>VLOOKUP(D416,Keys!$Q$3:$S$31,2)</f>
        <v xml:space="preserve">Reno            </v>
      </c>
      <c r="D416" s="57">
        <f>VLOOKUP(N416,Keys!$D$3:$E$118,2)</f>
        <v>89519</v>
      </c>
      <c r="E416" s="12" t="str">
        <f>VLOOKUP(G416,Keys!$A$3:$B$30,2)</f>
        <v>SFR 12,000 - 15,000 Sf Zoning -- Site Values</v>
      </c>
      <c r="F416" s="19" t="str">
        <f t="shared" si="48"/>
        <v>ABI</v>
      </c>
      <c r="G416" s="21" t="str">
        <f t="shared" si="49"/>
        <v>D</v>
      </c>
      <c r="H416" s="26" t="str">
        <f t="shared" si="51"/>
        <v>ftp://wcftp.washoecounty.us/outtoworld/Neighborhood_Atlas/AB.pdf</v>
      </c>
      <c r="I416" s="30" t="str">
        <f t="shared" si="52"/>
        <v>https://www2.washoecounty.us/assessor/cama/search_download.php?command=dnld&amp;list=nbcsearch&amp;nbc=ABID</v>
      </c>
      <c r="J416" s="11" t="s">
        <v>1279</v>
      </c>
      <c r="K416" s="23" t="s">
        <v>22</v>
      </c>
      <c r="N416" s="12" t="str">
        <f t="shared" si="53"/>
        <v>AB</v>
      </c>
      <c r="O416" s="12" t="str">
        <f t="shared" si="54"/>
        <v>A</v>
      </c>
      <c r="P416" s="12" t="str">
        <f t="shared" si="55"/>
        <v>D</v>
      </c>
    </row>
    <row r="417" spans="1:16" x14ac:dyDescent="0.3">
      <c r="A417" s="16" t="str">
        <f t="shared" si="50"/>
        <v>Mayberry Bungalows</v>
      </c>
      <c r="B417" s="52" t="str">
        <f>VLOOKUP(N417,Keys!$I$3:$J$21,2)</f>
        <v>South Washoe County</v>
      </c>
      <c r="C417" s="52" t="str">
        <f>VLOOKUP(D417,Keys!$Q$3:$S$31,2)</f>
        <v xml:space="preserve">Reno            </v>
      </c>
      <c r="D417" s="57">
        <f>VLOOKUP(N417,Keys!$D$3:$E$118,2)</f>
        <v>89519</v>
      </c>
      <c r="E417" s="12" t="str">
        <f>VLOOKUP(G417,Keys!$A$3:$B$30,2)</f>
        <v>Condos / Townhouse - Site Values</v>
      </c>
      <c r="F417" s="19" t="str">
        <f t="shared" si="48"/>
        <v>ABL</v>
      </c>
      <c r="G417" s="21" t="str">
        <f t="shared" si="49"/>
        <v>A</v>
      </c>
      <c r="H417" s="26" t="str">
        <f t="shared" si="51"/>
        <v>ftp://wcftp.washoecounty.us/outtoworld/Neighborhood_Atlas/AB.pdf</v>
      </c>
      <c r="I417" s="30" t="str">
        <f t="shared" si="52"/>
        <v>https://www2.washoecounty.us/assessor/cama/search_download.php?command=dnld&amp;list=nbcsearch&amp;nbc=ABLA</v>
      </c>
      <c r="J417" s="11" t="s">
        <v>1279</v>
      </c>
      <c r="K417" s="23" t="s">
        <v>25</v>
      </c>
      <c r="N417" s="12" t="str">
        <f t="shared" si="53"/>
        <v>AB</v>
      </c>
      <c r="O417" s="12" t="str">
        <f t="shared" si="54"/>
        <v>A</v>
      </c>
      <c r="P417" s="12" t="str">
        <f t="shared" si="55"/>
        <v>A</v>
      </c>
    </row>
    <row r="418" spans="1:16" x14ac:dyDescent="0.3">
      <c r="A418" s="16" t="str">
        <f t="shared" si="50"/>
        <v>Juniper Ridge</v>
      </c>
      <c r="B418" s="52" t="str">
        <f>VLOOKUP(N418,Keys!$I$3:$J$21,2)</f>
        <v>South Washoe County</v>
      </c>
      <c r="C418" s="52" t="str">
        <f>VLOOKUP(D418,Keys!$Q$3:$S$31,2)</f>
        <v xml:space="preserve">Reno            </v>
      </c>
      <c r="D418" s="57">
        <f>VLOOKUP(N418,Keys!$D$3:$E$118,2)</f>
        <v>89519</v>
      </c>
      <c r="E418" s="12" t="str">
        <f>VLOOKUP(G418,Keys!$A$3:$B$30,2)</f>
        <v>SFR 1 Acre Zoning -- Site Values</v>
      </c>
      <c r="F418" s="19" t="str">
        <f t="shared" si="48"/>
        <v>ABP</v>
      </c>
      <c r="G418" s="21" t="str">
        <f t="shared" si="49"/>
        <v>F</v>
      </c>
      <c r="H418" s="26" t="str">
        <f t="shared" si="51"/>
        <v>ftp://wcftp.washoecounty.us/outtoworld/Neighborhood_Atlas/AB.pdf</v>
      </c>
      <c r="I418" s="30" t="str">
        <f t="shared" si="52"/>
        <v>https://www2.washoecounty.us/assessor/cama/search_download.php?command=dnld&amp;list=nbcsearch&amp;nbc=ABPF</v>
      </c>
      <c r="J418" s="11" t="s">
        <v>1279</v>
      </c>
      <c r="K418" s="23" t="s">
        <v>28</v>
      </c>
      <c r="N418" s="12" t="str">
        <f t="shared" si="53"/>
        <v>AB</v>
      </c>
      <c r="O418" s="12" t="str">
        <f t="shared" si="54"/>
        <v>A</v>
      </c>
      <c r="P418" s="12" t="str">
        <f t="shared" si="55"/>
        <v>F</v>
      </c>
    </row>
    <row r="419" spans="1:16" x14ac:dyDescent="0.3">
      <c r="A419" s="16" t="str">
        <f t="shared" si="50"/>
        <v>Plateau Road</v>
      </c>
      <c r="B419" s="52" t="str">
        <f>VLOOKUP(N419,Keys!$I$3:$J$21,2)</f>
        <v>South Washoe County</v>
      </c>
      <c r="C419" s="52" t="str">
        <f>VLOOKUP(D419,Keys!$Q$3:$S$31,2)</f>
        <v xml:space="preserve">Reno            </v>
      </c>
      <c r="D419" s="57">
        <f>VLOOKUP(N419,Keys!$D$3:$E$118,2)</f>
        <v>89519</v>
      </c>
      <c r="E419" s="12" t="str">
        <f>VLOOKUP(G419,Keys!$A$3:$B$30,2)</f>
        <v>SFR 1 Acre Zoning -- Site Values</v>
      </c>
      <c r="F419" s="19" t="str">
        <f t="shared" si="48"/>
        <v>ABS</v>
      </c>
      <c r="G419" s="21" t="str">
        <f t="shared" si="49"/>
        <v>F</v>
      </c>
      <c r="H419" s="26" t="str">
        <f t="shared" si="51"/>
        <v>ftp://wcftp.washoecounty.us/outtoworld/Neighborhood_Atlas/AB.pdf</v>
      </c>
      <c r="I419" s="30" t="str">
        <f t="shared" si="52"/>
        <v>https://www2.washoecounty.us/assessor/cama/search_download.php?command=dnld&amp;list=nbcsearch&amp;nbc=ABSF</v>
      </c>
      <c r="J419" s="11" t="s">
        <v>1279</v>
      </c>
      <c r="K419" s="23" t="s">
        <v>31</v>
      </c>
      <c r="N419" s="12" t="str">
        <f t="shared" si="53"/>
        <v>AB</v>
      </c>
      <c r="O419" s="12" t="str">
        <f t="shared" si="54"/>
        <v>A</v>
      </c>
      <c r="P419" s="12" t="str">
        <f t="shared" si="55"/>
        <v>F</v>
      </c>
    </row>
    <row r="420" spans="1:16" x14ac:dyDescent="0.3">
      <c r="A420" s="16" t="str">
        <f t="shared" si="50"/>
        <v>Caughlin Ranch</v>
      </c>
      <c r="B420" s="52" t="str">
        <f>VLOOKUP(N420,Keys!$I$3:$J$21,2)</f>
        <v>South Washoe County</v>
      </c>
      <c r="C420" s="52" t="str">
        <f>VLOOKUP(D420,Keys!$Q$3:$S$31,2)</f>
        <v xml:space="preserve">Reno            </v>
      </c>
      <c r="D420" s="57">
        <f>VLOOKUP(N420,Keys!$D$3:$E$118,2)</f>
        <v>89519</v>
      </c>
      <c r="E420" s="12" t="str">
        <f>VLOOKUP(G420,Keys!$A$3:$B$30,2)</f>
        <v>SFR 1 Acre Zoning -- Site Values</v>
      </c>
      <c r="F420" s="19" t="str">
        <f t="shared" si="48"/>
        <v>ABV</v>
      </c>
      <c r="G420" s="21" t="str">
        <f t="shared" si="49"/>
        <v>F</v>
      </c>
      <c r="H420" s="26" t="str">
        <f t="shared" si="51"/>
        <v>ftp://wcftp.washoecounty.us/outtoworld/Neighborhood_Atlas/AB.pdf</v>
      </c>
      <c r="I420" s="30" t="str">
        <f t="shared" si="52"/>
        <v>https://www2.washoecounty.us/assessor/cama/search_download.php?command=dnld&amp;list=nbcsearch&amp;nbc=ABVF</v>
      </c>
      <c r="J420" s="11" t="s">
        <v>1279</v>
      </c>
      <c r="K420" s="23" t="s">
        <v>34</v>
      </c>
      <c r="N420" s="12" t="str">
        <f t="shared" si="53"/>
        <v>AB</v>
      </c>
      <c r="O420" s="12" t="str">
        <f t="shared" si="54"/>
        <v>A</v>
      </c>
      <c r="P420" s="12" t="str">
        <f t="shared" si="55"/>
        <v>F</v>
      </c>
    </row>
    <row r="421" spans="1:16" x14ac:dyDescent="0.3">
      <c r="A421" s="16" t="str">
        <f t="shared" si="50"/>
        <v>Government</v>
      </c>
      <c r="B421" s="52" t="str">
        <f>VLOOKUP(N421,Keys!$I$3:$J$21,2)</f>
        <v>South Washoe County</v>
      </c>
      <c r="C421" s="52" t="str">
        <f>VLOOKUP(D421,Keys!$Q$3:$S$31,2)</f>
        <v xml:space="preserve">Reno            </v>
      </c>
      <c r="D421" s="57">
        <f>VLOOKUP(N421,Keys!$D$3:$E$118,2)</f>
        <v>89519</v>
      </c>
      <c r="E421" s="12" t="str">
        <f>VLOOKUP(G421,Keys!$A$3:$B$30,2)</f>
        <v>Centrally Assessed</v>
      </c>
      <c r="F421" s="19" t="str">
        <f t="shared" si="48"/>
        <v>ABY</v>
      </c>
      <c r="G421" s="21" t="str">
        <f t="shared" si="49"/>
        <v>Y</v>
      </c>
      <c r="H421" s="26" t="str">
        <f t="shared" si="51"/>
        <v>ftp://wcftp.washoecounty.us/outtoworld/Neighborhood_Atlas/AB.pdf</v>
      </c>
      <c r="I421" s="30" t="str">
        <f t="shared" si="52"/>
        <v>https://www2.washoecounty.us/assessor/cama/search_download.php?command=dnld&amp;list=nbcsearch&amp;nbc=ABYY</v>
      </c>
      <c r="J421" s="11" t="s">
        <v>1279</v>
      </c>
      <c r="K421" s="23" t="s">
        <v>37</v>
      </c>
      <c r="N421" s="12" t="str">
        <f t="shared" si="53"/>
        <v>AB</v>
      </c>
      <c r="O421" s="12" t="str">
        <f t="shared" si="54"/>
        <v>A</v>
      </c>
      <c r="P421" s="12" t="str">
        <f t="shared" si="55"/>
        <v>Y</v>
      </c>
    </row>
    <row r="422" spans="1:16" x14ac:dyDescent="0.3">
      <c r="A422" s="16" t="str">
        <f t="shared" si="50"/>
        <v>Skyline Crest</v>
      </c>
      <c r="B422" s="52" t="str">
        <f>VLOOKUP(N422,Keys!$I$3:$J$21,2)</f>
        <v>South Washoe County</v>
      </c>
      <c r="C422" s="52" t="str">
        <f>VLOOKUP(D422,Keys!$Q$3:$S$31,2)</f>
        <v xml:space="preserve">Reno            </v>
      </c>
      <c r="D422" s="57">
        <f>VLOOKUP(N422,Keys!$D$3:$E$118,2)</f>
        <v>89509</v>
      </c>
      <c r="E422" s="12" t="str">
        <f>VLOOKUP(G422,Keys!$A$3:$B$30,2)</f>
        <v>SFR 12,000 - 15,000 Sf Zoning -- Site Values</v>
      </c>
      <c r="F422" s="19" t="str">
        <f t="shared" si="48"/>
        <v>ACC</v>
      </c>
      <c r="G422" s="21" t="str">
        <f t="shared" si="49"/>
        <v>D</v>
      </c>
      <c r="H422" s="26" t="str">
        <f t="shared" si="51"/>
        <v>ftp://wcftp.washoecounty.us/outtoworld/Neighborhood_Atlas/AC.pdf</v>
      </c>
      <c r="I422" s="30" t="str">
        <f t="shared" si="52"/>
        <v>https://www2.washoecounty.us/assessor/cama/search_download.php?command=dnld&amp;list=nbcsearch&amp;nbc=ACCD</v>
      </c>
      <c r="J422" s="11" t="s">
        <v>1279</v>
      </c>
      <c r="K422" s="23" t="s">
        <v>40</v>
      </c>
      <c r="N422" s="12" t="str">
        <f t="shared" si="53"/>
        <v>AC</v>
      </c>
      <c r="O422" s="12" t="str">
        <f t="shared" si="54"/>
        <v>A</v>
      </c>
      <c r="P422" s="12" t="str">
        <f t="shared" si="55"/>
        <v>D</v>
      </c>
    </row>
    <row r="423" spans="1:16" x14ac:dyDescent="0.3">
      <c r="A423" s="16" t="str">
        <f t="shared" si="50"/>
        <v>Acreage Parcels</v>
      </c>
      <c r="B423" s="52" t="str">
        <f>VLOOKUP(N423,Keys!$I$3:$J$21,2)</f>
        <v>South Washoe County</v>
      </c>
      <c r="C423" s="52" t="str">
        <f>VLOOKUP(D423,Keys!$Q$3:$S$31,2)</f>
        <v xml:space="preserve">Reno            </v>
      </c>
      <c r="D423" s="57">
        <f>VLOOKUP(N423,Keys!$D$3:$E$118,2)</f>
        <v>89509</v>
      </c>
      <c r="E423" s="12" t="str">
        <f>VLOOKUP(G423,Keys!$A$3:$B$30,2)</f>
        <v>SFR 12,000 - 15,000 Sf Zoning -- Site Values</v>
      </c>
      <c r="F423" s="19" t="str">
        <f t="shared" si="48"/>
        <v>ACF</v>
      </c>
      <c r="G423" s="21" t="str">
        <f t="shared" si="49"/>
        <v>D</v>
      </c>
      <c r="H423" s="26" t="str">
        <f t="shared" si="51"/>
        <v>ftp://wcftp.washoecounty.us/outtoworld/Neighborhood_Atlas/AC.pdf</v>
      </c>
      <c r="I423" s="30" t="str">
        <f t="shared" si="52"/>
        <v>https://www2.washoecounty.us/assessor/cama/search_download.php?command=dnld&amp;list=nbcsearch&amp;nbc=ACFD</v>
      </c>
      <c r="J423" s="11" t="s">
        <v>1279</v>
      </c>
      <c r="K423" s="23" t="s">
        <v>43</v>
      </c>
      <c r="N423" s="12" t="str">
        <f t="shared" si="53"/>
        <v>AC</v>
      </c>
      <c r="O423" s="12" t="str">
        <f t="shared" si="54"/>
        <v>A</v>
      </c>
      <c r="P423" s="12" t="str">
        <f t="shared" si="55"/>
        <v>D</v>
      </c>
    </row>
    <row r="424" spans="1:16" x14ac:dyDescent="0.3">
      <c r="A424" s="16" t="str">
        <f t="shared" si="50"/>
        <v>Caughlin Ridges</v>
      </c>
      <c r="B424" s="52" t="str">
        <f>VLOOKUP(N424,Keys!$I$3:$J$21,2)</f>
        <v>South Washoe County</v>
      </c>
      <c r="C424" s="52" t="str">
        <f>VLOOKUP(D424,Keys!$Q$3:$S$31,2)</f>
        <v xml:space="preserve">Reno            </v>
      </c>
      <c r="D424" s="57">
        <f>VLOOKUP(N424,Keys!$D$3:$E$118,2)</f>
        <v>89509</v>
      </c>
      <c r="E424" s="12" t="str">
        <f>VLOOKUP(G424,Keys!$A$3:$B$30,2)</f>
        <v>SFR 6,000 - 9,000 Sf Zoning -- Site Values</v>
      </c>
      <c r="F424" s="19" t="str">
        <f t="shared" si="48"/>
        <v>ACJ</v>
      </c>
      <c r="G424" s="21" t="str">
        <f t="shared" si="49"/>
        <v>C</v>
      </c>
      <c r="H424" s="26" t="str">
        <f t="shared" si="51"/>
        <v>ftp://wcftp.washoecounty.us/outtoworld/Neighborhood_Atlas/AC.pdf</v>
      </c>
      <c r="I424" s="30" t="str">
        <f t="shared" si="52"/>
        <v>https://www2.washoecounty.us/assessor/cama/search_download.php?command=dnld&amp;list=nbcsearch&amp;nbc=ACJC</v>
      </c>
      <c r="J424" s="11" t="s">
        <v>1279</v>
      </c>
      <c r="K424" s="23" t="s">
        <v>46</v>
      </c>
      <c r="N424" s="12" t="str">
        <f t="shared" si="53"/>
        <v>AC</v>
      </c>
      <c r="O424" s="12" t="str">
        <f t="shared" si="54"/>
        <v>A</v>
      </c>
      <c r="P424" s="12" t="str">
        <f t="shared" si="55"/>
        <v>C</v>
      </c>
    </row>
    <row r="425" spans="1:16" x14ac:dyDescent="0.3">
      <c r="A425" s="16" t="str">
        <f t="shared" si="50"/>
        <v>West Plumb Lane Estates</v>
      </c>
      <c r="B425" s="52" t="str">
        <f>VLOOKUP(N425,Keys!$I$3:$J$21,2)</f>
        <v>South Washoe County</v>
      </c>
      <c r="C425" s="52" t="str">
        <f>VLOOKUP(D425,Keys!$Q$3:$S$31,2)</f>
        <v xml:space="preserve">Reno            </v>
      </c>
      <c r="D425" s="57">
        <f>VLOOKUP(N425,Keys!$D$3:$E$118,2)</f>
        <v>89509</v>
      </c>
      <c r="E425" s="12" t="str">
        <f>VLOOKUP(G425,Keys!$A$3:$B$30,2)</f>
        <v>SFR 12,000 - 15,000 Sf Zoning -- Site Values</v>
      </c>
      <c r="F425" s="19" t="str">
        <f t="shared" si="48"/>
        <v>ACM</v>
      </c>
      <c r="G425" s="21" t="str">
        <f t="shared" si="49"/>
        <v>D</v>
      </c>
      <c r="H425" s="26" t="str">
        <f t="shared" si="51"/>
        <v>ftp://wcftp.washoecounty.us/outtoworld/Neighborhood_Atlas/AC.pdf</v>
      </c>
      <c r="I425" s="30" t="str">
        <f t="shared" si="52"/>
        <v>https://www2.washoecounty.us/assessor/cama/search_download.php?command=dnld&amp;list=nbcsearch&amp;nbc=ACMD</v>
      </c>
      <c r="J425" s="11" t="s">
        <v>1279</v>
      </c>
      <c r="K425" s="23" t="s">
        <v>49</v>
      </c>
      <c r="N425" s="12" t="str">
        <f t="shared" si="53"/>
        <v>AC</v>
      </c>
      <c r="O425" s="12" t="str">
        <f t="shared" si="54"/>
        <v>A</v>
      </c>
      <c r="P425" s="12" t="str">
        <f t="shared" si="55"/>
        <v>D</v>
      </c>
    </row>
    <row r="426" spans="1:16" x14ac:dyDescent="0.3">
      <c r="A426" s="16" t="str">
        <f t="shared" si="50"/>
        <v>Rockwood Sub</v>
      </c>
      <c r="B426" s="52" t="str">
        <f>VLOOKUP(N426,Keys!$I$3:$J$21,2)</f>
        <v>South Washoe County</v>
      </c>
      <c r="C426" s="52" t="str">
        <f>VLOOKUP(D426,Keys!$Q$3:$S$31,2)</f>
        <v xml:space="preserve">Reno            </v>
      </c>
      <c r="D426" s="57">
        <f>VLOOKUP(N426,Keys!$D$3:$E$118,2)</f>
        <v>89509</v>
      </c>
      <c r="E426" s="12" t="str">
        <f>VLOOKUP(G426,Keys!$A$3:$B$30,2)</f>
        <v>SFR 1/2 Acre Zoniing -- Site Values</v>
      </c>
      <c r="F426" s="19" t="str">
        <f t="shared" si="48"/>
        <v>ACP</v>
      </c>
      <c r="G426" s="21" t="str">
        <f t="shared" si="49"/>
        <v>E</v>
      </c>
      <c r="H426" s="26" t="str">
        <f t="shared" si="51"/>
        <v>ftp://wcftp.washoecounty.us/outtoworld/Neighborhood_Atlas/AC.pdf</v>
      </c>
      <c r="I426" s="30" t="str">
        <f t="shared" si="52"/>
        <v>https://www2.washoecounty.us/assessor/cama/search_download.php?command=dnld&amp;list=nbcsearch&amp;nbc=ACPE</v>
      </c>
      <c r="J426" s="11" t="s">
        <v>1279</v>
      </c>
      <c r="K426" s="23" t="s">
        <v>52</v>
      </c>
      <c r="N426" s="12" t="str">
        <f t="shared" si="53"/>
        <v>AC</v>
      </c>
      <c r="O426" s="12" t="str">
        <f t="shared" si="54"/>
        <v>A</v>
      </c>
      <c r="P426" s="12" t="str">
        <f t="shared" si="55"/>
        <v>E</v>
      </c>
    </row>
    <row r="427" spans="1:16" x14ac:dyDescent="0.3">
      <c r="A427" s="16" t="str">
        <f t="shared" si="50"/>
        <v>Markridge</v>
      </c>
      <c r="B427" s="52" t="str">
        <f>VLOOKUP(N427,Keys!$I$3:$J$21,2)</f>
        <v>South Washoe County</v>
      </c>
      <c r="C427" s="52" t="str">
        <f>VLOOKUP(D427,Keys!$Q$3:$S$31,2)</f>
        <v xml:space="preserve">Reno            </v>
      </c>
      <c r="D427" s="57">
        <f>VLOOKUP(N427,Keys!$D$3:$E$118,2)</f>
        <v>89509</v>
      </c>
      <c r="E427" s="12" t="str">
        <f>VLOOKUP(G427,Keys!$A$3:$B$30,2)</f>
        <v>SFR 1/2 Acre Zoniing -- Site Values</v>
      </c>
      <c r="F427" s="19" t="str">
        <f t="shared" si="48"/>
        <v>ACS</v>
      </c>
      <c r="G427" s="21" t="str">
        <f t="shared" si="49"/>
        <v>E</v>
      </c>
      <c r="H427" s="26" t="str">
        <f t="shared" si="51"/>
        <v>ftp://wcftp.washoecounty.us/outtoworld/Neighborhood_Atlas/AC.pdf</v>
      </c>
      <c r="I427" s="30" t="str">
        <f t="shared" si="52"/>
        <v>https://www2.washoecounty.us/assessor/cama/search_download.php?command=dnld&amp;list=nbcsearch&amp;nbc=ACSE</v>
      </c>
      <c r="J427" s="11" t="s">
        <v>1279</v>
      </c>
      <c r="K427" s="23" t="s">
        <v>55</v>
      </c>
      <c r="N427" s="12" t="str">
        <f t="shared" si="53"/>
        <v>AC</v>
      </c>
      <c r="O427" s="12" t="str">
        <f t="shared" si="54"/>
        <v>A</v>
      </c>
      <c r="P427" s="12" t="str">
        <f t="shared" si="55"/>
        <v>E</v>
      </c>
    </row>
    <row r="428" spans="1:16" x14ac:dyDescent="0.3">
      <c r="A428" s="16" t="str">
        <f t="shared" si="50"/>
        <v>Raven's Nest</v>
      </c>
      <c r="B428" s="52" t="str">
        <f>VLOOKUP(N428,Keys!$I$3:$J$21,2)</f>
        <v>South Washoe County</v>
      </c>
      <c r="C428" s="52" t="str">
        <f>VLOOKUP(D428,Keys!$Q$3:$S$31,2)</f>
        <v xml:space="preserve">Reno            </v>
      </c>
      <c r="D428" s="57">
        <f>VLOOKUP(N428,Keys!$D$3:$E$118,2)</f>
        <v>89509</v>
      </c>
      <c r="E428" s="12" t="str">
        <f>VLOOKUP(G428,Keys!$A$3:$B$30,2)</f>
        <v>Condos / Townhouse - Site Values</v>
      </c>
      <c r="F428" s="19" t="str">
        <f t="shared" si="48"/>
        <v>ADA</v>
      </c>
      <c r="G428" s="21" t="str">
        <f t="shared" si="49"/>
        <v>A</v>
      </c>
      <c r="H428" s="26" t="str">
        <f t="shared" si="51"/>
        <v>ftp://wcftp.washoecounty.us/outtoworld/Neighborhood_Atlas/AD.pdf</v>
      </c>
      <c r="I428" s="30" t="str">
        <f t="shared" si="52"/>
        <v>https://www2.washoecounty.us/assessor/cama/search_download.php?command=dnld&amp;list=nbcsearch&amp;nbc=ADAA</v>
      </c>
      <c r="J428" s="11" t="s">
        <v>1279</v>
      </c>
      <c r="K428" s="23" t="s">
        <v>58</v>
      </c>
      <c r="N428" s="12" t="str">
        <f t="shared" si="53"/>
        <v>AD</v>
      </c>
      <c r="O428" s="12" t="str">
        <f t="shared" si="54"/>
        <v>A</v>
      </c>
      <c r="P428" s="12" t="str">
        <f t="shared" si="55"/>
        <v>A</v>
      </c>
    </row>
    <row r="429" spans="1:16" x14ac:dyDescent="0.3">
      <c r="A429" s="16" t="str">
        <f t="shared" si="50"/>
        <v>Atlantis Casino</v>
      </c>
      <c r="B429" s="52" t="str">
        <f>VLOOKUP(N429,Keys!$I$3:$J$21,2)</f>
        <v>South Washoe County</v>
      </c>
      <c r="C429" s="52" t="str">
        <f>VLOOKUP(D429,Keys!$Q$3:$S$31,2)</f>
        <v xml:space="preserve">Reno            </v>
      </c>
      <c r="D429" s="57">
        <f>VLOOKUP(N429,Keys!$D$3:$E$118,2)</f>
        <v>89509</v>
      </c>
      <c r="E429" s="12" t="str">
        <f>VLOOKUP(G429,Keys!$A$3:$B$30,2)</f>
        <v>Casino -- Square Foot Values</v>
      </c>
      <c r="F429" s="19" t="str">
        <f t="shared" si="48"/>
        <v>ADB</v>
      </c>
      <c r="G429" s="21" t="str">
        <f t="shared" si="49"/>
        <v>S</v>
      </c>
      <c r="H429" s="26" t="str">
        <f t="shared" si="51"/>
        <v>ftp://wcftp.washoecounty.us/outtoworld/Neighborhood_Atlas/AD.pdf</v>
      </c>
      <c r="I429" s="30" t="str">
        <f t="shared" si="52"/>
        <v>https://www2.washoecounty.us/assessor/cama/search_download.php?command=dnld&amp;list=nbcsearch&amp;nbc=ADBS</v>
      </c>
      <c r="J429" s="11" t="s">
        <v>1279</v>
      </c>
      <c r="K429" s="23" t="s">
        <v>61</v>
      </c>
      <c r="N429" s="12" t="str">
        <f t="shared" si="53"/>
        <v>AD</v>
      </c>
      <c r="O429" s="12" t="str">
        <f t="shared" si="54"/>
        <v>A</v>
      </c>
      <c r="P429" s="12" t="str">
        <f t="shared" si="55"/>
        <v>S</v>
      </c>
    </row>
    <row r="430" spans="1:16" x14ac:dyDescent="0.3">
      <c r="A430" s="16" t="str">
        <f t="shared" si="50"/>
        <v>Sierra Meadows SFRs</v>
      </c>
      <c r="B430" s="52" t="str">
        <f>VLOOKUP(N430,Keys!$I$3:$J$21,2)</f>
        <v>South Washoe County</v>
      </c>
      <c r="C430" s="52" t="str">
        <f>VLOOKUP(D430,Keys!$Q$3:$S$31,2)</f>
        <v xml:space="preserve">Reno            </v>
      </c>
      <c r="D430" s="57">
        <f>VLOOKUP(N430,Keys!$D$3:$E$118,2)</f>
        <v>89509</v>
      </c>
      <c r="E430" s="12" t="str">
        <f>VLOOKUP(G430,Keys!$A$3:$B$30,2)</f>
        <v>SFR 6,000 - 9,000 Sf Zoning -- Site Values</v>
      </c>
      <c r="F430" s="19" t="str">
        <f t="shared" si="48"/>
        <v>ADF</v>
      </c>
      <c r="G430" s="21" t="str">
        <f t="shared" si="49"/>
        <v>C</v>
      </c>
      <c r="H430" s="26" t="str">
        <f t="shared" si="51"/>
        <v>ftp://wcftp.washoecounty.us/outtoworld/Neighborhood_Atlas/AD.pdf</v>
      </c>
      <c r="I430" s="30" t="str">
        <f t="shared" si="52"/>
        <v>https://www2.washoecounty.us/assessor/cama/search_download.php?command=dnld&amp;list=nbcsearch&amp;nbc=ADFC</v>
      </c>
      <c r="J430" s="11" t="s">
        <v>1279</v>
      </c>
      <c r="K430" s="23" t="s">
        <v>64</v>
      </c>
      <c r="N430" s="12" t="str">
        <f t="shared" si="53"/>
        <v>AD</v>
      </c>
      <c r="O430" s="12" t="str">
        <f t="shared" si="54"/>
        <v>A</v>
      </c>
      <c r="P430" s="12" t="str">
        <f t="shared" si="55"/>
        <v>C</v>
      </c>
    </row>
    <row r="431" spans="1:16" x14ac:dyDescent="0.3">
      <c r="A431" s="16" t="str">
        <f t="shared" si="50"/>
        <v>Sierra Cedars Condos</v>
      </c>
      <c r="B431" s="52" t="str">
        <f>VLOOKUP(N431,Keys!$I$3:$J$21,2)</f>
        <v>South Washoe County</v>
      </c>
      <c r="C431" s="52" t="str">
        <f>VLOOKUP(D431,Keys!$Q$3:$S$31,2)</f>
        <v xml:space="preserve">Reno            </v>
      </c>
      <c r="D431" s="57">
        <f>VLOOKUP(N431,Keys!$D$3:$E$118,2)</f>
        <v>89509</v>
      </c>
      <c r="E431" s="12" t="str">
        <f>VLOOKUP(G431,Keys!$A$3:$B$30,2)</f>
        <v>Condos / Townhouse - Site Values</v>
      </c>
      <c r="F431" s="19" t="str">
        <f t="shared" si="48"/>
        <v>ADI</v>
      </c>
      <c r="G431" s="21" t="str">
        <f t="shared" si="49"/>
        <v>A</v>
      </c>
      <c r="H431" s="26" t="str">
        <f t="shared" si="51"/>
        <v>ftp://wcftp.washoecounty.us/outtoworld/Neighborhood_Atlas/AD.pdf</v>
      </c>
      <c r="I431" s="30" t="str">
        <f t="shared" si="52"/>
        <v>https://www2.washoecounty.us/assessor/cama/search_download.php?command=dnld&amp;list=nbcsearch&amp;nbc=ADIA</v>
      </c>
      <c r="J431" s="11" t="s">
        <v>1279</v>
      </c>
      <c r="K431" s="23" t="s">
        <v>67</v>
      </c>
      <c r="N431" s="12" t="str">
        <f t="shared" si="53"/>
        <v>AD</v>
      </c>
      <c r="O431" s="12" t="str">
        <f t="shared" si="54"/>
        <v>A</v>
      </c>
      <c r="P431" s="12" t="str">
        <f t="shared" si="55"/>
        <v>A</v>
      </c>
    </row>
    <row r="432" spans="1:16" x14ac:dyDescent="0.3">
      <c r="A432" s="16" t="str">
        <f t="shared" si="50"/>
        <v>Camden</v>
      </c>
      <c r="B432" s="52" t="str">
        <f>VLOOKUP(N432,Keys!$I$3:$J$21,2)</f>
        <v>South Washoe County</v>
      </c>
      <c r="C432" s="52" t="str">
        <f>VLOOKUP(D432,Keys!$Q$3:$S$31,2)</f>
        <v xml:space="preserve">Reno            </v>
      </c>
      <c r="D432" s="57">
        <f>VLOOKUP(N432,Keys!$D$3:$E$118,2)</f>
        <v>89509</v>
      </c>
      <c r="E432" s="12" t="str">
        <f>VLOOKUP(G432,Keys!$A$3:$B$30,2)</f>
        <v>Condos / Townhouse - Site Values</v>
      </c>
      <c r="F432" s="19" t="str">
        <f t="shared" si="48"/>
        <v>ADL</v>
      </c>
      <c r="G432" s="21" t="str">
        <f t="shared" si="49"/>
        <v>A</v>
      </c>
      <c r="H432" s="26" t="str">
        <f t="shared" si="51"/>
        <v>ftp://wcftp.washoecounty.us/outtoworld/Neighborhood_Atlas/AD.pdf</v>
      </c>
      <c r="I432" s="30" t="str">
        <f t="shared" si="52"/>
        <v>https://www2.washoecounty.us/assessor/cama/search_download.php?command=dnld&amp;list=nbcsearch&amp;nbc=ADLA</v>
      </c>
      <c r="J432" s="11" t="s">
        <v>1279</v>
      </c>
      <c r="K432" s="23" t="s">
        <v>70</v>
      </c>
      <c r="N432" s="12" t="str">
        <f t="shared" si="53"/>
        <v>AD</v>
      </c>
      <c r="O432" s="12" t="str">
        <f t="shared" si="54"/>
        <v>A</v>
      </c>
      <c r="P432" s="12" t="str">
        <f t="shared" si="55"/>
        <v>A</v>
      </c>
    </row>
    <row r="433" spans="1:16" x14ac:dyDescent="0.3">
      <c r="A433" s="16" t="str">
        <f t="shared" si="50"/>
        <v>Country Club Acres</v>
      </c>
      <c r="B433" s="52" t="str">
        <f>VLOOKUP(N433,Keys!$I$3:$J$21,2)</f>
        <v>South Washoe County</v>
      </c>
      <c r="C433" s="52" t="str">
        <f>VLOOKUP(D433,Keys!$Q$3:$S$31,2)</f>
        <v xml:space="preserve">Reno            </v>
      </c>
      <c r="D433" s="57">
        <f>VLOOKUP(N433,Keys!$D$3:$E$118,2)</f>
        <v>89509</v>
      </c>
      <c r="E433" s="12" t="str">
        <f>VLOOKUP(G433,Keys!$A$3:$B$30,2)</f>
        <v>SFR 6,000 - 9,000 Sf Zoning -- Site Values</v>
      </c>
      <c r="F433" s="19" t="str">
        <f t="shared" si="48"/>
        <v>ADO</v>
      </c>
      <c r="G433" s="21" t="str">
        <f t="shared" si="49"/>
        <v>C</v>
      </c>
      <c r="H433" s="26" t="str">
        <f t="shared" si="51"/>
        <v>ftp://wcftp.washoecounty.us/outtoworld/Neighborhood_Atlas/AD.pdf</v>
      </c>
      <c r="I433" s="30" t="str">
        <f t="shared" si="52"/>
        <v>https://www2.washoecounty.us/assessor/cama/search_download.php?command=dnld&amp;list=nbcsearch&amp;nbc=ADOC</v>
      </c>
      <c r="J433" s="11" t="s">
        <v>1279</v>
      </c>
      <c r="K433" s="23" t="s">
        <v>73</v>
      </c>
      <c r="N433" s="12" t="str">
        <f t="shared" si="53"/>
        <v>AD</v>
      </c>
      <c r="O433" s="12" t="str">
        <f t="shared" si="54"/>
        <v>A</v>
      </c>
      <c r="P433" s="12" t="str">
        <f t="shared" si="55"/>
        <v>C</v>
      </c>
    </row>
    <row r="434" spans="1:16" x14ac:dyDescent="0.3">
      <c r="A434" s="16" t="str">
        <f t="shared" si="50"/>
        <v>Lakeside Plaza Condos</v>
      </c>
      <c r="B434" s="52" t="str">
        <f>VLOOKUP(N434,Keys!$I$3:$J$21,2)</f>
        <v>South Washoe County</v>
      </c>
      <c r="C434" s="52" t="str">
        <f>VLOOKUP(D434,Keys!$Q$3:$S$31,2)</f>
        <v xml:space="preserve">Reno            </v>
      </c>
      <c r="D434" s="57">
        <f>VLOOKUP(N434,Keys!$D$3:$E$118,2)</f>
        <v>89509</v>
      </c>
      <c r="E434" s="12" t="str">
        <f>VLOOKUP(G434,Keys!$A$3:$B$30,2)</f>
        <v>Condos / Townhouse - Site Values</v>
      </c>
      <c r="F434" s="19" t="str">
        <f t="shared" si="48"/>
        <v>ADR</v>
      </c>
      <c r="G434" s="21" t="str">
        <f t="shared" si="49"/>
        <v>A</v>
      </c>
      <c r="H434" s="26" t="str">
        <f t="shared" si="51"/>
        <v>ftp://wcftp.washoecounty.us/outtoworld/Neighborhood_Atlas/AD.pdf</v>
      </c>
      <c r="I434" s="30" t="str">
        <f t="shared" si="52"/>
        <v>https://www2.washoecounty.us/assessor/cama/search_download.php?command=dnld&amp;list=nbcsearch&amp;nbc=ADRA</v>
      </c>
      <c r="J434" s="11" t="s">
        <v>1279</v>
      </c>
      <c r="K434" s="23" t="s">
        <v>76</v>
      </c>
      <c r="N434" s="12" t="str">
        <f t="shared" si="53"/>
        <v>AD</v>
      </c>
      <c r="O434" s="12" t="str">
        <f t="shared" si="54"/>
        <v>A</v>
      </c>
      <c r="P434" s="12" t="str">
        <f t="shared" si="55"/>
        <v>A</v>
      </c>
    </row>
    <row r="435" spans="1:16" x14ac:dyDescent="0.3">
      <c r="A435" s="16" t="str">
        <f t="shared" si="50"/>
        <v>Virginia Lake Commons</v>
      </c>
      <c r="B435" s="52" t="str">
        <f>VLOOKUP(N435,Keys!$I$3:$J$21,2)</f>
        <v>South Washoe County</v>
      </c>
      <c r="C435" s="52" t="str">
        <f>VLOOKUP(D435,Keys!$Q$3:$S$31,2)</f>
        <v xml:space="preserve">Reno            </v>
      </c>
      <c r="D435" s="57">
        <f>VLOOKUP(N435,Keys!$D$3:$E$118,2)</f>
        <v>89509</v>
      </c>
      <c r="E435" s="12" t="str">
        <f>VLOOKUP(G435,Keys!$A$3:$B$30,2)</f>
        <v>MF - Low to Medium Density --14-21</v>
      </c>
      <c r="F435" s="19" t="str">
        <f t="shared" si="48"/>
        <v>ADT</v>
      </c>
      <c r="G435" s="21" t="str">
        <f t="shared" si="49"/>
        <v>M</v>
      </c>
      <c r="H435" s="26" t="str">
        <f t="shared" si="51"/>
        <v>ftp://wcftp.washoecounty.us/outtoworld/Neighborhood_Atlas/AD.pdf</v>
      </c>
      <c r="I435" s="30" t="str">
        <f t="shared" si="52"/>
        <v>https://www2.washoecounty.us/assessor/cama/search_download.php?command=dnld&amp;list=nbcsearch&amp;nbc=ADTM</v>
      </c>
      <c r="J435" s="11" t="s">
        <v>1279</v>
      </c>
      <c r="K435" s="23" t="s">
        <v>79</v>
      </c>
      <c r="N435" s="12" t="str">
        <f t="shared" si="53"/>
        <v>AD</v>
      </c>
      <c r="O435" s="12" t="str">
        <f t="shared" si="54"/>
        <v>A</v>
      </c>
      <c r="P435" s="12" t="str">
        <f t="shared" si="55"/>
        <v>M</v>
      </c>
    </row>
    <row r="436" spans="1:16" x14ac:dyDescent="0.3">
      <c r="A436" s="16" t="str">
        <f t="shared" si="50"/>
        <v>Common Area/Token Value</v>
      </c>
      <c r="B436" s="52" t="str">
        <f>VLOOKUP(N436,Keys!$I$3:$J$21,2)</f>
        <v>South Washoe County</v>
      </c>
      <c r="C436" s="52" t="str">
        <f>VLOOKUP(D436,Keys!$Q$3:$S$31,2)</f>
        <v xml:space="preserve">Reno            </v>
      </c>
      <c r="D436" s="57">
        <f>VLOOKUP(N436,Keys!$D$3:$E$118,2)</f>
        <v>89509</v>
      </c>
      <c r="E436" s="12" t="str">
        <f>VLOOKUP(G436,Keys!$A$3:$B$30,2)</f>
        <v>Token Values -- Common Area / Splinters / Unbuildable</v>
      </c>
      <c r="F436" s="19" t="str">
        <f t="shared" si="48"/>
        <v>ADV</v>
      </c>
      <c r="G436" s="21" t="str">
        <f t="shared" si="49"/>
        <v>V</v>
      </c>
      <c r="H436" s="26" t="str">
        <f t="shared" si="51"/>
        <v>ftp://wcftp.washoecounty.us/outtoworld/Neighborhood_Atlas/AD.pdf</v>
      </c>
      <c r="I436" s="30" t="str">
        <f t="shared" si="52"/>
        <v>https://www2.washoecounty.us/assessor/cama/search_download.php?command=dnld&amp;list=nbcsearch&amp;nbc=ADVV</v>
      </c>
      <c r="J436" s="11" t="s">
        <v>1279</v>
      </c>
      <c r="K436" s="23" t="s">
        <v>82</v>
      </c>
      <c r="N436" s="12" t="str">
        <f t="shared" si="53"/>
        <v>AD</v>
      </c>
      <c r="O436" s="12" t="str">
        <f t="shared" si="54"/>
        <v>A</v>
      </c>
      <c r="P436" s="12" t="str">
        <f t="shared" si="55"/>
        <v>V</v>
      </c>
    </row>
    <row r="437" spans="1:16" x14ac:dyDescent="0.3">
      <c r="A437" s="16" t="str">
        <f t="shared" si="50"/>
        <v>Commercial</v>
      </c>
      <c r="B437" s="52" t="str">
        <f>VLOOKUP(N437,Keys!$I$3:$J$21,2)</f>
        <v>South Washoe County</v>
      </c>
      <c r="C437" s="52" t="str">
        <f>VLOOKUP(D437,Keys!$Q$3:$S$31,2)</f>
        <v xml:space="preserve">Reno            </v>
      </c>
      <c r="D437" s="57">
        <f>VLOOKUP(N437,Keys!$D$3:$E$118,2)</f>
        <v>89509</v>
      </c>
      <c r="E437" s="12" t="str">
        <f>VLOOKUP(G437,Keys!$A$3:$B$30,2)</f>
        <v>Commercial - General -- Square Foot Values</v>
      </c>
      <c r="F437" s="19" t="str">
        <f t="shared" si="48"/>
        <v>AEA</v>
      </c>
      <c r="G437" s="21" t="str">
        <f t="shared" si="49"/>
        <v>Q</v>
      </c>
      <c r="H437" s="26" t="str">
        <f t="shared" si="51"/>
        <v>ftp://wcftp.washoecounty.us/outtoworld/Neighborhood_Atlas/AE.pdf</v>
      </c>
      <c r="I437" s="30" t="str">
        <f t="shared" si="52"/>
        <v>https://www2.washoecounty.us/assessor/cama/search_download.php?command=dnld&amp;list=nbcsearch&amp;nbc=AEAQ</v>
      </c>
      <c r="J437" s="11" t="s">
        <v>1279</v>
      </c>
      <c r="K437" s="23" t="s">
        <v>85</v>
      </c>
      <c r="N437" s="12" t="str">
        <f t="shared" si="53"/>
        <v>AE</v>
      </c>
      <c r="O437" s="12" t="str">
        <f t="shared" si="54"/>
        <v>A</v>
      </c>
      <c r="P437" s="12" t="str">
        <f t="shared" si="55"/>
        <v>Q</v>
      </c>
    </row>
    <row r="438" spans="1:16" x14ac:dyDescent="0.3">
      <c r="A438" s="16" t="str">
        <f t="shared" si="50"/>
        <v>Southwest Professional Center</v>
      </c>
      <c r="B438" s="52" t="str">
        <f>VLOOKUP(N438,Keys!$I$3:$J$21,2)</f>
        <v>South Washoe County</v>
      </c>
      <c r="C438" s="52" t="str">
        <f>VLOOKUP(D438,Keys!$Q$3:$S$31,2)</f>
        <v xml:space="preserve">Reno            </v>
      </c>
      <c r="D438" s="57">
        <f>VLOOKUP(N438,Keys!$D$3:$E$118,2)</f>
        <v>89509</v>
      </c>
      <c r="E438" s="12" t="str">
        <f>VLOOKUP(G438,Keys!$A$3:$B$30,2)</f>
        <v>Office Condos -- Square Foot / Site Values</v>
      </c>
      <c r="F438" s="19" t="str">
        <f t="shared" si="48"/>
        <v>AEF</v>
      </c>
      <c r="G438" s="21" t="str">
        <f t="shared" si="49"/>
        <v>P</v>
      </c>
      <c r="H438" s="26" t="str">
        <f t="shared" si="51"/>
        <v>ftp://wcftp.washoecounty.us/outtoworld/Neighborhood_Atlas/AE.pdf</v>
      </c>
      <c r="I438" s="30" t="str">
        <f t="shared" si="52"/>
        <v>https://www2.washoecounty.us/assessor/cama/search_download.php?command=dnld&amp;list=nbcsearch&amp;nbc=AEFP</v>
      </c>
      <c r="J438" s="11" t="s">
        <v>1279</v>
      </c>
      <c r="K438" s="23" t="s">
        <v>88</v>
      </c>
      <c r="N438" s="12" t="str">
        <f t="shared" si="53"/>
        <v>AE</v>
      </c>
      <c r="O438" s="12" t="str">
        <f t="shared" si="54"/>
        <v>A</v>
      </c>
      <c r="P438" s="12" t="str">
        <f t="shared" si="55"/>
        <v>P</v>
      </c>
    </row>
    <row r="439" spans="1:16" x14ac:dyDescent="0.3">
      <c r="A439" s="16" t="str">
        <f t="shared" si="50"/>
        <v>Common Area/Token Values</v>
      </c>
      <c r="B439" s="52" t="str">
        <f>VLOOKUP(N439,Keys!$I$3:$J$21,2)</f>
        <v>South Washoe County</v>
      </c>
      <c r="C439" s="52" t="str">
        <f>VLOOKUP(D439,Keys!$Q$3:$S$31,2)</f>
        <v xml:space="preserve">Reno            </v>
      </c>
      <c r="D439" s="57">
        <f>VLOOKUP(N439,Keys!$D$3:$E$118,2)</f>
        <v>89509</v>
      </c>
      <c r="E439" s="12" t="str">
        <f>VLOOKUP(G439,Keys!$A$3:$B$30,2)</f>
        <v>Token Values -- Common Area / Splinters / Unbuildable</v>
      </c>
      <c r="F439" s="19" t="str">
        <f t="shared" si="48"/>
        <v>AEV</v>
      </c>
      <c r="G439" s="21" t="str">
        <f t="shared" si="49"/>
        <v>V</v>
      </c>
      <c r="H439" s="26" t="str">
        <f t="shared" si="51"/>
        <v>ftp://wcftp.washoecounty.us/outtoworld/Neighborhood_Atlas/AE.pdf</v>
      </c>
      <c r="I439" s="30" t="str">
        <f t="shared" si="52"/>
        <v>https://www2.washoecounty.us/assessor/cama/search_download.php?command=dnld&amp;list=nbcsearch&amp;nbc=AEVV</v>
      </c>
      <c r="J439" s="11" t="s">
        <v>1279</v>
      </c>
      <c r="K439" s="23" t="s">
        <v>91</v>
      </c>
      <c r="N439" s="12" t="str">
        <f t="shared" si="53"/>
        <v>AE</v>
      </c>
      <c r="O439" s="12" t="str">
        <f t="shared" si="54"/>
        <v>A</v>
      </c>
      <c r="P439" s="12" t="str">
        <f t="shared" si="55"/>
        <v>V</v>
      </c>
    </row>
    <row r="440" spans="1:16" x14ac:dyDescent="0.3">
      <c r="A440" s="16" t="str">
        <f t="shared" si="50"/>
        <v>Multi Family</v>
      </c>
      <c r="B440" s="52" t="str">
        <f>VLOOKUP(N440,Keys!$I$3:$J$21,2)</f>
        <v>South Washoe County</v>
      </c>
      <c r="C440" s="52" t="str">
        <f>VLOOKUP(D440,Keys!$Q$3:$S$31,2)</f>
        <v xml:space="preserve">Reno            </v>
      </c>
      <c r="D440" s="57">
        <f>VLOOKUP(N440,Keys!$D$3:$E$118,2)</f>
        <v>89509</v>
      </c>
      <c r="E440" s="12" t="str">
        <f>VLOOKUP(G440,Keys!$A$3:$B$30,2)</f>
        <v>MF - Low Density -- Site Values / SF / Unit (LUC 13, 30 thru 33)</v>
      </c>
      <c r="F440" s="19" t="str">
        <f t="shared" si="48"/>
        <v>AFB</v>
      </c>
      <c r="G440" s="21" t="str">
        <f t="shared" si="49"/>
        <v>K</v>
      </c>
      <c r="H440" s="26" t="str">
        <f t="shared" si="51"/>
        <v>ftp://wcftp.washoecounty.us/outtoworld/Neighborhood_Atlas/AF.pdf</v>
      </c>
      <c r="I440" s="30" t="str">
        <f t="shared" si="52"/>
        <v>https://www2.washoecounty.us/assessor/cama/search_download.php?command=dnld&amp;list=nbcsearch&amp;nbc=AFBK</v>
      </c>
      <c r="J440" s="11" t="s">
        <v>1279</v>
      </c>
      <c r="K440" s="23" t="s">
        <v>94</v>
      </c>
      <c r="N440" s="12" t="str">
        <f t="shared" si="53"/>
        <v>AF</v>
      </c>
      <c r="O440" s="12" t="str">
        <f t="shared" si="54"/>
        <v>A</v>
      </c>
      <c r="P440" s="12" t="str">
        <f t="shared" si="55"/>
        <v>K</v>
      </c>
    </row>
    <row r="441" spans="1:16" x14ac:dyDescent="0.3">
      <c r="A441" s="16" t="str">
        <f t="shared" si="50"/>
        <v>Mayberry Meadows</v>
      </c>
      <c r="B441" s="52" t="str">
        <f>VLOOKUP(N441,Keys!$I$3:$J$21,2)</f>
        <v>South Washoe County</v>
      </c>
      <c r="C441" s="52" t="str">
        <f>VLOOKUP(D441,Keys!$Q$3:$S$31,2)</f>
        <v xml:space="preserve">Reno            </v>
      </c>
      <c r="D441" s="57">
        <f>VLOOKUP(N441,Keys!$D$3:$E$118,2)</f>
        <v>89509</v>
      </c>
      <c r="E441" s="12" t="str">
        <f>VLOOKUP(G441,Keys!$A$3:$B$30,2)</f>
        <v>SFR 6,000 - 9,000 Sf Zoning -- Site Values</v>
      </c>
      <c r="F441" s="19" t="str">
        <f t="shared" si="48"/>
        <v>AFE</v>
      </c>
      <c r="G441" s="21" t="str">
        <f t="shared" si="49"/>
        <v>C</v>
      </c>
      <c r="H441" s="26" t="str">
        <f t="shared" si="51"/>
        <v>ftp://wcftp.washoecounty.us/outtoworld/Neighborhood_Atlas/AF.pdf</v>
      </c>
      <c r="I441" s="30" t="str">
        <f t="shared" si="52"/>
        <v>https://www2.washoecounty.us/assessor/cama/search_download.php?command=dnld&amp;list=nbcsearch&amp;nbc=AFEC</v>
      </c>
      <c r="J441" s="11" t="s">
        <v>1279</v>
      </c>
      <c r="K441" s="23" t="s">
        <v>97</v>
      </c>
      <c r="N441" s="12" t="str">
        <f t="shared" si="53"/>
        <v>AF</v>
      </c>
      <c r="O441" s="12" t="str">
        <f t="shared" si="54"/>
        <v>A</v>
      </c>
      <c r="P441" s="12" t="str">
        <f t="shared" si="55"/>
        <v>C</v>
      </c>
    </row>
    <row r="442" spans="1:16" x14ac:dyDescent="0.3">
      <c r="A442" s="16" t="str">
        <f t="shared" si="50"/>
        <v>Hunter Lake Townhouses</v>
      </c>
      <c r="B442" s="52" t="str">
        <f>VLOOKUP(N442,Keys!$I$3:$J$21,2)</f>
        <v>South Washoe County</v>
      </c>
      <c r="C442" s="52" t="str">
        <f>VLOOKUP(D442,Keys!$Q$3:$S$31,2)</f>
        <v xml:space="preserve">Reno            </v>
      </c>
      <c r="D442" s="57">
        <f>VLOOKUP(N442,Keys!$D$3:$E$118,2)</f>
        <v>89509</v>
      </c>
      <c r="E442" s="12" t="str">
        <f>VLOOKUP(G442,Keys!$A$3:$B$30,2)</f>
        <v>Condos / Townhouse - Site Values</v>
      </c>
      <c r="F442" s="19" t="str">
        <f t="shared" si="48"/>
        <v>AFH</v>
      </c>
      <c r="G442" s="21" t="str">
        <f t="shared" si="49"/>
        <v>A</v>
      </c>
      <c r="H442" s="26" t="str">
        <f t="shared" si="51"/>
        <v>ftp://wcftp.washoecounty.us/outtoworld/Neighborhood_Atlas/AF.pdf</v>
      </c>
      <c r="I442" s="30" t="str">
        <f t="shared" si="52"/>
        <v>https://www2.washoecounty.us/assessor/cama/search_download.php?command=dnld&amp;list=nbcsearch&amp;nbc=AFHA</v>
      </c>
      <c r="J442" s="11" t="s">
        <v>1279</v>
      </c>
      <c r="K442" s="23" t="s">
        <v>100</v>
      </c>
      <c r="N442" s="12" t="str">
        <f t="shared" si="53"/>
        <v>AF</v>
      </c>
      <c r="O442" s="12" t="str">
        <f t="shared" si="54"/>
        <v>A</v>
      </c>
      <c r="P442" s="12" t="str">
        <f t="shared" si="55"/>
        <v>A</v>
      </c>
    </row>
    <row r="443" spans="1:16" x14ac:dyDescent="0.3">
      <c r="A443" s="16" t="str">
        <f t="shared" si="50"/>
        <v>Idlewild SFRs</v>
      </c>
      <c r="B443" s="52" t="str">
        <f>VLOOKUP(N443,Keys!$I$3:$J$21,2)</f>
        <v>South Washoe County</v>
      </c>
      <c r="C443" s="52" t="str">
        <f>VLOOKUP(D443,Keys!$Q$3:$S$31,2)</f>
        <v xml:space="preserve">Reno            </v>
      </c>
      <c r="D443" s="57">
        <f>VLOOKUP(N443,Keys!$D$3:$E$118,2)</f>
        <v>89509</v>
      </c>
      <c r="E443" s="12" t="str">
        <f>VLOOKUP(G443,Keys!$A$3:$B$30,2)</f>
        <v>SFR 6,000 - 9,000 Sf Zoning -- Site Values</v>
      </c>
      <c r="F443" s="19" t="str">
        <f t="shared" si="48"/>
        <v>AFK</v>
      </c>
      <c r="G443" s="21" t="str">
        <f t="shared" si="49"/>
        <v>C</v>
      </c>
      <c r="H443" s="26" t="str">
        <f t="shared" si="51"/>
        <v>ftp://wcftp.washoecounty.us/outtoworld/Neighborhood_Atlas/AF.pdf</v>
      </c>
      <c r="I443" s="30" t="str">
        <f t="shared" si="52"/>
        <v>https://www2.washoecounty.us/assessor/cama/search_download.php?command=dnld&amp;list=nbcsearch&amp;nbc=AFKC</v>
      </c>
      <c r="J443" s="11" t="s">
        <v>1279</v>
      </c>
      <c r="K443" s="23" t="s">
        <v>103</v>
      </c>
      <c r="N443" s="12" t="str">
        <f t="shared" si="53"/>
        <v>AF</v>
      </c>
      <c r="O443" s="12" t="str">
        <f t="shared" si="54"/>
        <v>A</v>
      </c>
      <c r="P443" s="12" t="str">
        <f t="shared" si="55"/>
        <v>C</v>
      </c>
    </row>
    <row r="444" spans="1:16" x14ac:dyDescent="0.3">
      <c r="A444" s="16" t="str">
        <f t="shared" si="50"/>
        <v>Glenwood Estates</v>
      </c>
      <c r="B444" s="52" t="str">
        <f>VLOOKUP(N444,Keys!$I$3:$J$21,2)</f>
        <v>South Washoe County</v>
      </c>
      <c r="C444" s="52" t="str">
        <f>VLOOKUP(D444,Keys!$Q$3:$S$31,2)</f>
        <v xml:space="preserve">Reno            </v>
      </c>
      <c r="D444" s="57">
        <f>VLOOKUP(N444,Keys!$D$3:$E$118,2)</f>
        <v>89509</v>
      </c>
      <c r="E444" s="12" t="str">
        <f>VLOOKUP(G444,Keys!$A$3:$B$30,2)</f>
        <v>SFR 6,000 - 9,000 Sf Zoning -- Site Values</v>
      </c>
      <c r="F444" s="19" t="str">
        <f t="shared" si="48"/>
        <v>AFN</v>
      </c>
      <c r="G444" s="21" t="str">
        <f t="shared" si="49"/>
        <v>C</v>
      </c>
      <c r="H444" s="26" t="str">
        <f t="shared" si="51"/>
        <v>ftp://wcftp.washoecounty.us/outtoworld/Neighborhood_Atlas/AF.pdf</v>
      </c>
      <c r="I444" s="30" t="str">
        <f t="shared" si="52"/>
        <v>https://www2.washoecounty.us/assessor/cama/search_download.php?command=dnld&amp;list=nbcsearch&amp;nbc=AFNC</v>
      </c>
      <c r="J444" s="11" t="s">
        <v>1279</v>
      </c>
      <c r="K444" s="23" t="s">
        <v>106</v>
      </c>
      <c r="N444" s="12" t="str">
        <f t="shared" si="53"/>
        <v>AF</v>
      </c>
      <c r="O444" s="12" t="str">
        <f t="shared" si="54"/>
        <v>A</v>
      </c>
      <c r="P444" s="12" t="str">
        <f t="shared" si="55"/>
        <v>C</v>
      </c>
    </row>
    <row r="445" spans="1:16" x14ac:dyDescent="0.3">
      <c r="A445" s="16" t="str">
        <f t="shared" si="50"/>
        <v>Dartmouth Homes</v>
      </c>
      <c r="B445" s="52" t="str">
        <f>VLOOKUP(N445,Keys!$I$3:$J$21,2)</f>
        <v>South Washoe County</v>
      </c>
      <c r="C445" s="52" t="str">
        <f>VLOOKUP(D445,Keys!$Q$3:$S$31,2)</f>
        <v xml:space="preserve">Reno            </v>
      </c>
      <c r="D445" s="57">
        <f>VLOOKUP(N445,Keys!$D$3:$E$118,2)</f>
        <v>89509</v>
      </c>
      <c r="E445" s="12" t="str">
        <f>VLOOKUP(G445,Keys!$A$3:$B$30,2)</f>
        <v>SFR 1/2 Acre Zoniing -- Site Values</v>
      </c>
      <c r="F445" s="19" t="str">
        <f t="shared" si="48"/>
        <v>AFR</v>
      </c>
      <c r="G445" s="21" t="str">
        <f t="shared" si="49"/>
        <v>E</v>
      </c>
      <c r="H445" s="26" t="str">
        <f t="shared" si="51"/>
        <v>ftp://wcftp.washoecounty.us/outtoworld/Neighborhood_Atlas/AF.pdf</v>
      </c>
      <c r="I445" s="30" t="str">
        <f t="shared" si="52"/>
        <v>https://www2.washoecounty.us/assessor/cama/search_download.php?command=dnld&amp;list=nbcsearch&amp;nbc=AFRE</v>
      </c>
      <c r="J445" s="11" t="s">
        <v>1279</v>
      </c>
      <c r="K445" s="23" t="s">
        <v>109</v>
      </c>
      <c r="N445" s="12" t="str">
        <f t="shared" si="53"/>
        <v>AF</v>
      </c>
      <c r="O445" s="12" t="str">
        <f t="shared" si="54"/>
        <v>A</v>
      </c>
      <c r="P445" s="12" t="str">
        <f t="shared" si="55"/>
        <v>E</v>
      </c>
    </row>
    <row r="446" spans="1:16" x14ac:dyDescent="0.3">
      <c r="A446" s="16" t="str">
        <f t="shared" si="50"/>
        <v>Southwest Homes</v>
      </c>
      <c r="B446" s="52" t="str">
        <f>VLOOKUP(N446,Keys!$I$3:$J$21,2)</f>
        <v>South Washoe County</v>
      </c>
      <c r="C446" s="52" t="str">
        <f>VLOOKUP(D446,Keys!$Q$3:$S$31,2)</f>
        <v xml:space="preserve">Reno            </v>
      </c>
      <c r="D446" s="57">
        <f>VLOOKUP(N446,Keys!$D$3:$E$118,2)</f>
        <v>89509</v>
      </c>
      <c r="E446" s="12" t="str">
        <f>VLOOKUP(G446,Keys!$A$3:$B$30,2)</f>
        <v>SFR 6,000 - 9,000 Sf Zoning -- Site Values</v>
      </c>
      <c r="F446" s="19" t="str">
        <f t="shared" si="48"/>
        <v>AFU</v>
      </c>
      <c r="G446" s="21" t="str">
        <f t="shared" si="49"/>
        <v>C</v>
      </c>
      <c r="H446" s="26" t="str">
        <f t="shared" si="51"/>
        <v>ftp://wcftp.washoecounty.us/outtoworld/Neighborhood_Atlas/AF.pdf</v>
      </c>
      <c r="I446" s="30" t="str">
        <f t="shared" si="52"/>
        <v>https://www2.washoecounty.us/assessor/cama/search_download.php?command=dnld&amp;list=nbcsearch&amp;nbc=AFUC</v>
      </c>
      <c r="J446" s="11" t="s">
        <v>1279</v>
      </c>
      <c r="K446" s="23" t="s">
        <v>112</v>
      </c>
      <c r="N446" s="12" t="str">
        <f t="shared" si="53"/>
        <v>AF</v>
      </c>
      <c r="O446" s="12" t="str">
        <f t="shared" si="54"/>
        <v>A</v>
      </c>
      <c r="P446" s="12" t="str">
        <f t="shared" si="55"/>
        <v>C</v>
      </c>
    </row>
    <row r="447" spans="1:16" x14ac:dyDescent="0.3">
      <c r="A447" s="16" t="str">
        <f t="shared" si="50"/>
        <v>Old Southwest Homes</v>
      </c>
      <c r="B447" s="52" t="str">
        <f>VLOOKUP(N447,Keys!$I$3:$J$21,2)</f>
        <v>South Washoe County</v>
      </c>
      <c r="C447" s="52" t="str">
        <f>VLOOKUP(D447,Keys!$Q$3:$S$31,2)</f>
        <v xml:space="preserve">Reno            </v>
      </c>
      <c r="D447" s="57">
        <f>VLOOKUP(N447,Keys!$D$3:$E$118,2)</f>
        <v>89509</v>
      </c>
      <c r="E447" s="12" t="str">
        <f>VLOOKUP(G447,Keys!$A$3:$B$30,2)</f>
        <v>SFR 6,000 - 9,000 Sf Zoning -- Site Values</v>
      </c>
      <c r="F447" s="19" t="str">
        <f t="shared" si="48"/>
        <v>AFW</v>
      </c>
      <c r="G447" s="21" t="str">
        <f t="shared" si="49"/>
        <v>C</v>
      </c>
      <c r="H447" s="26" t="str">
        <f t="shared" si="51"/>
        <v>ftp://wcftp.washoecounty.us/outtoworld/Neighborhood_Atlas/AF.pdf</v>
      </c>
      <c r="I447" s="30" t="str">
        <f t="shared" si="52"/>
        <v>https://www2.washoecounty.us/assessor/cama/search_download.php?command=dnld&amp;list=nbcsearch&amp;nbc=AFWC</v>
      </c>
      <c r="J447" s="11" t="s">
        <v>1279</v>
      </c>
      <c r="K447" s="23" t="s">
        <v>115</v>
      </c>
      <c r="N447" s="12" t="str">
        <f t="shared" si="53"/>
        <v>AF</v>
      </c>
      <c r="O447" s="12" t="str">
        <f t="shared" si="54"/>
        <v>A</v>
      </c>
      <c r="P447" s="12" t="str">
        <f t="shared" si="55"/>
        <v>C</v>
      </c>
    </row>
    <row r="448" spans="1:16" x14ac:dyDescent="0.3">
      <c r="A448" s="16" t="str">
        <f t="shared" si="50"/>
        <v>Summit Ridge Drive SFRs</v>
      </c>
      <c r="B448" s="52" t="str">
        <f>VLOOKUP(N448,Keys!$I$3:$J$21,2)</f>
        <v>South Washoe County</v>
      </c>
      <c r="C448" s="52" t="str">
        <f>VLOOKUP(D448,Keys!$Q$3:$S$31,2)</f>
        <v xml:space="preserve">Reno            </v>
      </c>
      <c r="D448" s="57" t="str">
        <f>VLOOKUP(N448,Keys!$D$3:$E$118,2)</f>
        <v>89523, 89503</v>
      </c>
      <c r="E448" s="12" t="str">
        <f>VLOOKUP(G448,Keys!$A$3:$B$30,2)</f>
        <v>SFR 6,000 - 9,000 Sf Zoning -- Site Values</v>
      </c>
      <c r="F448" s="19" t="str">
        <f t="shared" si="48"/>
        <v>AGA</v>
      </c>
      <c r="G448" s="21" t="str">
        <f t="shared" si="49"/>
        <v>C</v>
      </c>
      <c r="H448" s="26" t="str">
        <f t="shared" si="51"/>
        <v>ftp://wcftp.washoecounty.us/outtoworld/Neighborhood_Atlas/AG.pdf</v>
      </c>
      <c r="I448" s="30" t="str">
        <f t="shared" si="52"/>
        <v>https://www2.washoecounty.us/assessor/cama/search_download.php?command=dnld&amp;list=nbcsearch&amp;nbc=AGAC</v>
      </c>
      <c r="J448" s="11" t="s">
        <v>1279</v>
      </c>
      <c r="K448" s="23" t="s">
        <v>118</v>
      </c>
      <c r="N448" s="12" t="str">
        <f t="shared" si="53"/>
        <v>AG</v>
      </c>
      <c r="O448" s="12" t="str">
        <f t="shared" si="54"/>
        <v>A</v>
      </c>
      <c r="P448" s="12" t="str">
        <f t="shared" si="55"/>
        <v>C</v>
      </c>
    </row>
    <row r="449" spans="1:16" x14ac:dyDescent="0.3">
      <c r="A449" s="16" t="str">
        <f t="shared" si="50"/>
        <v>Keystone Ave. Multi-Family</v>
      </c>
      <c r="B449" s="52" t="str">
        <f>VLOOKUP(N449,Keys!$I$3:$J$21,2)</f>
        <v>South Washoe County</v>
      </c>
      <c r="C449" s="52" t="str">
        <f>VLOOKUP(D449,Keys!$Q$3:$S$31,2)</f>
        <v xml:space="preserve">Reno            </v>
      </c>
      <c r="D449" s="57" t="str">
        <f>VLOOKUP(N449,Keys!$D$3:$E$118,2)</f>
        <v>89523, 89503</v>
      </c>
      <c r="E449" s="12" t="str">
        <f>VLOOKUP(G449,Keys!$A$3:$B$30,2)</f>
        <v>MF - Low Density -- Site Values / SF / Unit (LUC 13, 30 thru 33)</v>
      </c>
      <c r="F449" s="19" t="str">
        <f t="shared" si="48"/>
        <v>AGF</v>
      </c>
      <c r="G449" s="21" t="str">
        <f t="shared" si="49"/>
        <v>K</v>
      </c>
      <c r="H449" s="26" t="str">
        <f t="shared" si="51"/>
        <v>ftp://wcftp.washoecounty.us/outtoworld/Neighborhood_Atlas/AG.pdf</v>
      </c>
      <c r="I449" s="30" t="str">
        <f t="shared" si="52"/>
        <v>https://www2.washoecounty.us/assessor/cama/search_download.php?command=dnld&amp;list=nbcsearch&amp;nbc=AGFK</v>
      </c>
      <c r="J449" s="11" t="s">
        <v>1279</v>
      </c>
      <c r="K449" s="23" t="s">
        <v>121</v>
      </c>
      <c r="N449" s="12" t="str">
        <f t="shared" si="53"/>
        <v>AG</v>
      </c>
      <c r="O449" s="12" t="str">
        <f t="shared" si="54"/>
        <v>A</v>
      </c>
      <c r="P449" s="12" t="str">
        <f t="shared" si="55"/>
        <v>K</v>
      </c>
    </row>
    <row r="450" spans="1:16" x14ac:dyDescent="0.3">
      <c r="A450" s="16" t="str">
        <f t="shared" si="50"/>
        <v>multi-family neighborhood</v>
      </c>
      <c r="B450" s="52" t="str">
        <f>VLOOKUP(N450,Keys!$I$3:$J$21,2)</f>
        <v>South Washoe County</v>
      </c>
      <c r="C450" s="52" t="str">
        <f>VLOOKUP(D450,Keys!$Q$3:$S$31,2)</f>
        <v xml:space="preserve">Reno            </v>
      </c>
      <c r="D450" s="57" t="str">
        <f>VLOOKUP(N450,Keys!$D$3:$E$118,2)</f>
        <v>89523, 89503</v>
      </c>
      <c r="E450" s="12" t="str">
        <f>VLOOKUP(G450,Keys!$A$3:$B$30,2)</f>
        <v>MF - Low Density -- Site Values / SF / Unit (LUC 13, 30 thru 33)</v>
      </c>
      <c r="F450" s="19" t="str">
        <f t="shared" si="48"/>
        <v>AGH</v>
      </c>
      <c r="G450" s="21" t="str">
        <f t="shared" si="49"/>
        <v>K</v>
      </c>
      <c r="H450" s="26" t="str">
        <f t="shared" si="51"/>
        <v>ftp://wcftp.washoecounty.us/outtoworld/Neighborhood_Atlas/AG.pdf</v>
      </c>
      <c r="I450" s="30" t="str">
        <f t="shared" si="52"/>
        <v>https://www2.washoecounty.us/assessor/cama/search_download.php?command=dnld&amp;list=nbcsearch&amp;nbc=AGHK</v>
      </c>
      <c r="J450" s="11" t="s">
        <v>1279</v>
      </c>
      <c r="K450" s="23" t="s">
        <v>124</v>
      </c>
      <c r="N450" s="12" t="str">
        <f t="shared" si="53"/>
        <v>AG</v>
      </c>
      <c r="O450" s="12" t="str">
        <f t="shared" si="54"/>
        <v>A</v>
      </c>
      <c r="P450" s="12" t="str">
        <f t="shared" si="55"/>
        <v>K</v>
      </c>
    </row>
    <row r="451" spans="1:16" x14ac:dyDescent="0.3">
      <c r="A451" s="16" t="str">
        <f t="shared" si="50"/>
        <v>Truckee River Townhomes</v>
      </c>
      <c r="B451" s="52" t="str">
        <f>VLOOKUP(N451,Keys!$I$3:$J$21,2)</f>
        <v>South Washoe County</v>
      </c>
      <c r="C451" s="52" t="str">
        <f>VLOOKUP(D451,Keys!$Q$3:$S$31,2)</f>
        <v xml:space="preserve">Reno            </v>
      </c>
      <c r="D451" s="57" t="str">
        <f>VLOOKUP(N451,Keys!$D$3:$E$118,2)</f>
        <v>89523, 89503</v>
      </c>
      <c r="E451" s="12" t="str">
        <f>VLOOKUP(G451,Keys!$A$3:$B$30,2)</f>
        <v>Condos / Townhouse - Site Values</v>
      </c>
      <c r="F451" s="19" t="str">
        <f t="shared" ref="F451:F514" si="56">LEFT(K451,3)</f>
        <v>AGK</v>
      </c>
      <c r="G451" s="21" t="str">
        <f t="shared" ref="G451:G514" si="57">RIGHT(LEFT(K451,4),1)</f>
        <v>A</v>
      </c>
      <c r="H451" s="26" t="str">
        <f t="shared" si="51"/>
        <v>ftp://wcftp.washoecounty.us/outtoworld/Neighborhood_Atlas/AG.pdf</v>
      </c>
      <c r="I451" s="30" t="str">
        <f t="shared" si="52"/>
        <v>https://www2.washoecounty.us/assessor/cama/search_download.php?command=dnld&amp;list=nbcsearch&amp;nbc=AGKA</v>
      </c>
      <c r="J451" s="11" t="s">
        <v>1279</v>
      </c>
      <c r="K451" s="23" t="s">
        <v>127</v>
      </c>
      <c r="N451" s="12" t="str">
        <f t="shared" si="53"/>
        <v>AG</v>
      </c>
      <c r="O451" s="12" t="str">
        <f t="shared" si="54"/>
        <v>A</v>
      </c>
      <c r="P451" s="12" t="str">
        <f t="shared" si="55"/>
        <v>A</v>
      </c>
    </row>
    <row r="452" spans="1:16" x14ac:dyDescent="0.3">
      <c r="A452" s="16" t="str">
        <f t="shared" ref="A452:A515" si="58">SUBSTITUTE(K452,LEFT(K452,4)&amp;" - ","")</f>
        <v>Dickerson Rd. Industrial</v>
      </c>
      <c r="B452" s="52" t="str">
        <f>VLOOKUP(N452,Keys!$I$3:$J$21,2)</f>
        <v>South Washoe County</v>
      </c>
      <c r="C452" s="52" t="str">
        <f>VLOOKUP(D452,Keys!$Q$3:$S$31,2)</f>
        <v xml:space="preserve">Reno            </v>
      </c>
      <c r="D452" s="57" t="str">
        <f>VLOOKUP(N452,Keys!$D$3:$E$118,2)</f>
        <v>89523, 89503</v>
      </c>
      <c r="E452" s="12" t="str">
        <f>VLOOKUP(G452,Keys!$A$3:$B$30,2)</f>
        <v>Industrial -- Square Foot Values</v>
      </c>
      <c r="F452" s="19" t="str">
        <f t="shared" si="56"/>
        <v>AGO</v>
      </c>
      <c r="G452" s="21" t="str">
        <f t="shared" si="57"/>
        <v>U</v>
      </c>
      <c r="H452" s="26" t="str">
        <f t="shared" ref="H452:H515" si="59">"ftp://wcftp.washoecounty.us/outtoworld/Neighborhood_Atlas/"&amp;LEFT(K452,2)&amp;".pdf"</f>
        <v>ftp://wcftp.washoecounty.us/outtoworld/Neighborhood_Atlas/AG.pdf</v>
      </c>
      <c r="I452" s="30" t="str">
        <f t="shared" ref="I452:I515" si="60">"https://www2.washoecounty.us/assessor/cama/search_download.php?command=dnld&amp;list=nbcsearch&amp;nbc="&amp;LEFT(K452,4)</f>
        <v>https://www2.washoecounty.us/assessor/cama/search_download.php?command=dnld&amp;list=nbcsearch&amp;nbc=AGOU</v>
      </c>
      <c r="J452" s="11" t="s">
        <v>1279</v>
      </c>
      <c r="K452" s="23" t="s">
        <v>130</v>
      </c>
      <c r="N452" s="12" t="str">
        <f t="shared" ref="N452:N515" si="61">LEFT(K452,2)</f>
        <v>AG</v>
      </c>
      <c r="O452" s="12" t="str">
        <f t="shared" ref="O452:O515" si="62">LEFT(K452,1)</f>
        <v>A</v>
      </c>
      <c r="P452" s="12" t="str">
        <f t="shared" ref="P452:P515" si="63">RIGHT(LEFT(K452,4),1)</f>
        <v>U</v>
      </c>
    </row>
    <row r="453" spans="1:16" x14ac:dyDescent="0.3">
      <c r="A453" s="16" t="str">
        <f t="shared" si="58"/>
        <v>Riverside Drive Condos</v>
      </c>
      <c r="B453" s="52" t="str">
        <f>VLOOKUP(N453,Keys!$I$3:$J$21,2)</f>
        <v>South Washoe County</v>
      </c>
      <c r="C453" s="52" t="str">
        <f>VLOOKUP(D453,Keys!$Q$3:$S$31,2)</f>
        <v xml:space="preserve">Reno            </v>
      </c>
      <c r="D453" s="57" t="str">
        <f>VLOOKUP(N453,Keys!$D$3:$E$118,2)</f>
        <v>89523, 89503</v>
      </c>
      <c r="E453" s="12" t="str">
        <f>VLOOKUP(G453,Keys!$A$3:$B$30,2)</f>
        <v>Condos / Townhouse - Site Values</v>
      </c>
      <c r="F453" s="19" t="str">
        <f t="shared" si="56"/>
        <v>AGR</v>
      </c>
      <c r="G453" s="21" t="str">
        <f t="shared" si="57"/>
        <v>A</v>
      </c>
      <c r="H453" s="26" t="str">
        <f t="shared" si="59"/>
        <v>ftp://wcftp.washoecounty.us/outtoworld/Neighborhood_Atlas/AG.pdf</v>
      </c>
      <c r="I453" s="30" t="str">
        <f t="shared" si="60"/>
        <v>https://www2.washoecounty.us/assessor/cama/search_download.php?command=dnld&amp;list=nbcsearch&amp;nbc=AGRA</v>
      </c>
      <c r="J453" s="11" t="s">
        <v>1279</v>
      </c>
      <c r="K453" s="23" t="s">
        <v>133</v>
      </c>
      <c r="N453" s="12" t="str">
        <f t="shared" si="61"/>
        <v>AG</v>
      </c>
      <c r="O453" s="12" t="str">
        <f t="shared" si="62"/>
        <v>A</v>
      </c>
      <c r="P453" s="12" t="str">
        <f t="shared" si="63"/>
        <v>A</v>
      </c>
    </row>
    <row r="454" spans="1:16" x14ac:dyDescent="0.3">
      <c r="A454" s="16" t="str">
        <f t="shared" si="58"/>
        <v>Common Area/Token Values</v>
      </c>
      <c r="B454" s="52" t="str">
        <f>VLOOKUP(N454,Keys!$I$3:$J$21,2)</f>
        <v>South Washoe County</v>
      </c>
      <c r="C454" s="52" t="str">
        <f>VLOOKUP(D454,Keys!$Q$3:$S$31,2)</f>
        <v xml:space="preserve">Reno            </v>
      </c>
      <c r="D454" s="57" t="str">
        <f>VLOOKUP(N454,Keys!$D$3:$E$118,2)</f>
        <v>89523, 89503</v>
      </c>
      <c r="E454" s="12" t="str">
        <f>VLOOKUP(G454,Keys!$A$3:$B$30,2)</f>
        <v>Token Values -- Common Area / Splinters / Unbuildable</v>
      </c>
      <c r="F454" s="19" t="str">
        <f t="shared" si="56"/>
        <v>AGV</v>
      </c>
      <c r="G454" s="21" t="str">
        <f t="shared" si="57"/>
        <v>V</v>
      </c>
      <c r="H454" s="26" t="str">
        <f t="shared" si="59"/>
        <v>ftp://wcftp.washoecounty.us/outtoworld/Neighborhood_Atlas/AG.pdf</v>
      </c>
      <c r="I454" s="30" t="str">
        <f t="shared" si="60"/>
        <v>https://www2.washoecounty.us/assessor/cama/search_download.php?command=dnld&amp;list=nbcsearch&amp;nbc=AGVV</v>
      </c>
      <c r="J454" s="11" t="s">
        <v>1279</v>
      </c>
      <c r="K454" s="23" t="s">
        <v>136</v>
      </c>
      <c r="N454" s="12" t="str">
        <f t="shared" si="61"/>
        <v>AG</v>
      </c>
      <c r="O454" s="12" t="str">
        <f t="shared" si="62"/>
        <v>A</v>
      </c>
      <c r="P454" s="12" t="str">
        <f t="shared" si="63"/>
        <v>V</v>
      </c>
    </row>
    <row r="455" spans="1:16" x14ac:dyDescent="0.3">
      <c r="A455" s="16" t="str">
        <f t="shared" si="58"/>
        <v>Commercial</v>
      </c>
      <c r="B455" s="52" t="str">
        <f>VLOOKUP(N455,Keys!$I$3:$J$21,2)</f>
        <v>South Washoe County</v>
      </c>
      <c r="C455" s="52" t="str">
        <f>VLOOKUP(D455,Keys!$Q$3:$S$31,2)</f>
        <v xml:space="preserve">Reno            </v>
      </c>
      <c r="D455" s="57">
        <f>VLOOKUP(N455,Keys!$D$3:$E$118,2)</f>
        <v>89512</v>
      </c>
      <c r="E455" s="12" t="str">
        <f>VLOOKUP(G455,Keys!$A$3:$B$30,2)</f>
        <v>Commercial - General -- Square Foot Values</v>
      </c>
      <c r="F455" s="19" t="str">
        <f t="shared" si="56"/>
        <v>AHB</v>
      </c>
      <c r="G455" s="21" t="str">
        <f t="shared" si="57"/>
        <v>Q</v>
      </c>
      <c r="H455" s="26" t="str">
        <f t="shared" si="59"/>
        <v>ftp://wcftp.washoecounty.us/outtoworld/Neighborhood_Atlas/AH.pdf</v>
      </c>
      <c r="I455" s="30" t="str">
        <f t="shared" si="60"/>
        <v>https://www2.washoecounty.us/assessor/cama/search_download.php?command=dnld&amp;list=nbcsearch&amp;nbc=AHBQ</v>
      </c>
      <c r="J455" s="11" t="s">
        <v>1279</v>
      </c>
      <c r="K455" s="23" t="s">
        <v>139</v>
      </c>
      <c r="N455" s="12" t="str">
        <f t="shared" si="61"/>
        <v>AH</v>
      </c>
      <c r="O455" s="12" t="str">
        <f t="shared" si="62"/>
        <v>A</v>
      </c>
      <c r="P455" s="12" t="str">
        <f t="shared" si="63"/>
        <v>Q</v>
      </c>
    </row>
    <row r="456" spans="1:16" x14ac:dyDescent="0.3">
      <c r="A456" s="16" t="str">
        <f t="shared" si="58"/>
        <v>Wells &amp; 6th St. SFRs</v>
      </c>
      <c r="B456" s="52" t="str">
        <f>VLOOKUP(N456,Keys!$I$3:$J$21,2)</f>
        <v>South Washoe County</v>
      </c>
      <c r="C456" s="52" t="str">
        <f>VLOOKUP(D456,Keys!$Q$3:$S$31,2)</f>
        <v xml:space="preserve">Reno            </v>
      </c>
      <c r="D456" s="57">
        <f>VLOOKUP(N456,Keys!$D$3:$E$118,2)</f>
        <v>89512</v>
      </c>
      <c r="E456" s="12" t="str">
        <f>VLOOKUP(G456,Keys!$A$3:$B$30,2)</f>
        <v>SFR 6,000 - 9,000 Sf Zoning -- Site Values</v>
      </c>
      <c r="F456" s="19" t="str">
        <f t="shared" si="56"/>
        <v>AHF</v>
      </c>
      <c r="G456" s="21" t="str">
        <f t="shared" si="57"/>
        <v>C</v>
      </c>
      <c r="H456" s="26" t="str">
        <f t="shared" si="59"/>
        <v>ftp://wcftp.washoecounty.us/outtoworld/Neighborhood_Atlas/AH.pdf</v>
      </c>
      <c r="I456" s="30" t="str">
        <f t="shared" si="60"/>
        <v>https://www2.washoecounty.us/assessor/cama/search_download.php?command=dnld&amp;list=nbcsearch&amp;nbc=AHFC</v>
      </c>
      <c r="J456" s="11" t="s">
        <v>1279</v>
      </c>
      <c r="K456" s="23" t="s">
        <v>142</v>
      </c>
      <c r="N456" s="12" t="str">
        <f t="shared" si="61"/>
        <v>AH</v>
      </c>
      <c r="O456" s="12" t="str">
        <f t="shared" si="62"/>
        <v>A</v>
      </c>
      <c r="P456" s="12" t="str">
        <f t="shared" si="63"/>
        <v>C</v>
      </c>
    </row>
    <row r="457" spans="1:16" x14ac:dyDescent="0.3">
      <c r="A457" s="16" t="str">
        <f t="shared" si="58"/>
        <v>Spokane Plaza, Office Condos</v>
      </c>
      <c r="B457" s="52" t="str">
        <f>VLOOKUP(N457,Keys!$I$3:$J$21,2)</f>
        <v>South Washoe County</v>
      </c>
      <c r="C457" s="52" t="str">
        <f>VLOOKUP(D457,Keys!$Q$3:$S$31,2)</f>
        <v xml:space="preserve">Reno            </v>
      </c>
      <c r="D457" s="57">
        <f>VLOOKUP(N457,Keys!$D$3:$E$118,2)</f>
        <v>89512</v>
      </c>
      <c r="E457" s="12" t="str">
        <f>VLOOKUP(G457,Keys!$A$3:$B$30,2)</f>
        <v>Office Condos -- Square Foot / Site Values</v>
      </c>
      <c r="F457" s="19" t="str">
        <f t="shared" si="56"/>
        <v>AHI</v>
      </c>
      <c r="G457" s="21" t="str">
        <f t="shared" si="57"/>
        <v>P</v>
      </c>
      <c r="H457" s="26" t="str">
        <f t="shared" si="59"/>
        <v>ftp://wcftp.washoecounty.us/outtoworld/Neighborhood_Atlas/AH.pdf</v>
      </c>
      <c r="I457" s="30" t="str">
        <f t="shared" si="60"/>
        <v>https://www2.washoecounty.us/assessor/cama/search_download.php?command=dnld&amp;list=nbcsearch&amp;nbc=AHIP</v>
      </c>
      <c r="J457" s="11" t="s">
        <v>1279</v>
      </c>
      <c r="K457" s="23" t="s">
        <v>145</v>
      </c>
      <c r="N457" s="12" t="str">
        <f t="shared" si="61"/>
        <v>AH</v>
      </c>
      <c r="O457" s="12" t="str">
        <f t="shared" si="62"/>
        <v>A</v>
      </c>
      <c r="P457" s="12" t="str">
        <f t="shared" si="63"/>
        <v>P</v>
      </c>
    </row>
    <row r="458" spans="1:16" x14ac:dyDescent="0.3">
      <c r="A458" s="16" t="str">
        <f t="shared" si="58"/>
        <v>Redfield Suites</v>
      </c>
      <c r="B458" s="52" t="str">
        <f>VLOOKUP(N458,Keys!$I$3:$J$21,2)</f>
        <v>South Washoe County</v>
      </c>
      <c r="C458" s="52" t="str">
        <f>VLOOKUP(D458,Keys!$Q$3:$S$31,2)</f>
        <v xml:space="preserve">Reno            </v>
      </c>
      <c r="D458" s="57">
        <f>VLOOKUP(N458,Keys!$D$3:$E$118,2)</f>
        <v>89509</v>
      </c>
      <c r="E458" s="12" t="str">
        <f>VLOOKUP(G458,Keys!$A$3:$B$30,2)</f>
        <v>Office Condos -- Square Foot / Site Values</v>
      </c>
      <c r="F458" s="19" t="str">
        <f t="shared" si="56"/>
        <v>AIA</v>
      </c>
      <c r="G458" s="21" t="str">
        <f t="shared" si="57"/>
        <v>P</v>
      </c>
      <c r="H458" s="26" t="str">
        <f t="shared" si="59"/>
        <v>ftp://wcftp.washoecounty.us/outtoworld/Neighborhood_Atlas/AI.pdf</v>
      </c>
      <c r="I458" s="30" t="str">
        <f t="shared" si="60"/>
        <v>https://www2.washoecounty.us/assessor/cama/search_download.php?command=dnld&amp;list=nbcsearch&amp;nbc=AIAP</v>
      </c>
      <c r="J458" s="11" t="s">
        <v>1279</v>
      </c>
      <c r="K458" s="23" t="s">
        <v>148</v>
      </c>
      <c r="N458" s="12" t="str">
        <f t="shared" si="61"/>
        <v>AI</v>
      </c>
      <c r="O458" s="12" t="str">
        <f t="shared" si="62"/>
        <v>A</v>
      </c>
      <c r="P458" s="12" t="str">
        <f t="shared" si="63"/>
        <v>P</v>
      </c>
    </row>
    <row r="459" spans="1:16" x14ac:dyDescent="0.3">
      <c r="A459" s="16" t="str">
        <f t="shared" si="58"/>
        <v>Willowbrook II Condos</v>
      </c>
      <c r="B459" s="52" t="str">
        <f>VLOOKUP(N459,Keys!$I$3:$J$21,2)</f>
        <v>South Washoe County</v>
      </c>
      <c r="C459" s="52" t="str">
        <f>VLOOKUP(D459,Keys!$Q$3:$S$31,2)</f>
        <v xml:space="preserve">Reno            </v>
      </c>
      <c r="D459" s="57">
        <f>VLOOKUP(N459,Keys!$D$3:$E$118,2)</f>
        <v>89509</v>
      </c>
      <c r="E459" s="12" t="str">
        <f>VLOOKUP(G459,Keys!$A$3:$B$30,2)</f>
        <v>Condos / Townhouse - Site Values</v>
      </c>
      <c r="F459" s="19" t="str">
        <f t="shared" si="56"/>
        <v>AIE</v>
      </c>
      <c r="G459" s="21" t="str">
        <f t="shared" si="57"/>
        <v>A</v>
      </c>
      <c r="H459" s="26" t="str">
        <f t="shared" si="59"/>
        <v>ftp://wcftp.washoecounty.us/outtoworld/Neighborhood_Atlas/AI.pdf</v>
      </c>
      <c r="I459" s="30" t="str">
        <f t="shared" si="60"/>
        <v>https://www2.washoecounty.us/assessor/cama/search_download.php?command=dnld&amp;list=nbcsearch&amp;nbc=AIEA</v>
      </c>
      <c r="J459" s="11" t="s">
        <v>1279</v>
      </c>
      <c r="K459" s="23" t="s">
        <v>151</v>
      </c>
      <c r="N459" s="12" t="str">
        <f t="shared" si="61"/>
        <v>AI</v>
      </c>
      <c r="O459" s="12" t="str">
        <f t="shared" si="62"/>
        <v>A</v>
      </c>
      <c r="P459" s="12" t="str">
        <f t="shared" si="63"/>
        <v>A</v>
      </c>
    </row>
    <row r="460" spans="1:16" x14ac:dyDescent="0.3">
      <c r="A460" s="16" t="str">
        <f t="shared" si="58"/>
        <v>Redfield Estates</v>
      </c>
      <c r="B460" s="52" t="str">
        <f>VLOOKUP(N460,Keys!$I$3:$J$21,2)</f>
        <v>South Washoe County</v>
      </c>
      <c r="C460" s="52" t="str">
        <f>VLOOKUP(D460,Keys!$Q$3:$S$31,2)</f>
        <v xml:space="preserve">Reno            </v>
      </c>
      <c r="D460" s="57">
        <f>VLOOKUP(N460,Keys!$D$3:$E$118,2)</f>
        <v>89509</v>
      </c>
      <c r="E460" s="12" t="str">
        <f>VLOOKUP(G460,Keys!$A$3:$B$30,2)</f>
        <v>SFR 6,000 - 9,000 Sf Zoning -- Site Values</v>
      </c>
      <c r="F460" s="19" t="str">
        <f t="shared" si="56"/>
        <v>AIH</v>
      </c>
      <c r="G460" s="21" t="str">
        <f t="shared" si="57"/>
        <v>C</v>
      </c>
      <c r="H460" s="26" t="str">
        <f t="shared" si="59"/>
        <v>ftp://wcftp.washoecounty.us/outtoworld/Neighborhood_Atlas/AI.pdf</v>
      </c>
      <c r="I460" s="30" t="str">
        <f t="shared" si="60"/>
        <v>https://www2.washoecounty.us/assessor/cama/search_download.php?command=dnld&amp;list=nbcsearch&amp;nbc=AIHC</v>
      </c>
      <c r="J460" s="11" t="s">
        <v>1279</v>
      </c>
      <c r="K460" s="23" t="s">
        <v>154</v>
      </c>
      <c r="N460" s="12" t="str">
        <f t="shared" si="61"/>
        <v>AI</v>
      </c>
      <c r="O460" s="12" t="str">
        <f t="shared" si="62"/>
        <v>A</v>
      </c>
      <c r="P460" s="12" t="str">
        <f t="shared" si="63"/>
        <v>C</v>
      </c>
    </row>
    <row r="461" spans="1:16" x14ac:dyDescent="0.3">
      <c r="A461" s="16" t="str">
        <f t="shared" si="58"/>
        <v>Common Area/Token Value</v>
      </c>
      <c r="B461" s="52" t="str">
        <f>VLOOKUP(N461,Keys!$I$3:$J$21,2)</f>
        <v>South Washoe County</v>
      </c>
      <c r="C461" s="52" t="str">
        <f>VLOOKUP(D461,Keys!$Q$3:$S$31,2)</f>
        <v xml:space="preserve">Reno            </v>
      </c>
      <c r="D461" s="57">
        <f>VLOOKUP(N461,Keys!$D$3:$E$118,2)</f>
        <v>89509</v>
      </c>
      <c r="E461" s="12" t="str">
        <f>VLOOKUP(G461,Keys!$A$3:$B$30,2)</f>
        <v>Token Values -- Common Area / Splinters / Unbuildable</v>
      </c>
      <c r="F461" s="19" t="str">
        <f t="shared" si="56"/>
        <v>AIV</v>
      </c>
      <c r="G461" s="21" t="str">
        <f t="shared" si="57"/>
        <v>V</v>
      </c>
      <c r="H461" s="26" t="str">
        <f t="shared" si="59"/>
        <v>ftp://wcftp.washoecounty.us/outtoworld/Neighborhood_Atlas/AI.pdf</v>
      </c>
      <c r="I461" s="30" t="str">
        <f t="shared" si="60"/>
        <v>https://www2.washoecounty.us/assessor/cama/search_download.php?command=dnld&amp;list=nbcsearch&amp;nbc=AIVV</v>
      </c>
      <c r="J461" s="11" t="s">
        <v>1279</v>
      </c>
      <c r="K461" s="23" t="s">
        <v>157</v>
      </c>
      <c r="N461" s="12" t="str">
        <f t="shared" si="61"/>
        <v>AI</v>
      </c>
      <c r="O461" s="12" t="str">
        <f t="shared" si="62"/>
        <v>A</v>
      </c>
      <c r="P461" s="12" t="str">
        <f t="shared" si="63"/>
        <v>V</v>
      </c>
    </row>
    <row r="462" spans="1:16" x14ac:dyDescent="0.3">
      <c r="A462" s="16" t="str">
        <f t="shared" si="58"/>
        <v>Downtown Commercial</v>
      </c>
      <c r="B462" s="52" t="str">
        <f>VLOOKUP(N462,Keys!$I$3:$J$21,2)</f>
        <v>South Washoe County</v>
      </c>
      <c r="C462" s="52" t="str">
        <f>VLOOKUP(D462,Keys!$Q$3:$S$31,2)</f>
        <v xml:space="preserve">Reno            </v>
      </c>
      <c r="D462" s="57">
        <f>VLOOKUP(N462,Keys!$D$3:$E$118,2)</f>
        <v>89509</v>
      </c>
      <c r="E462" s="12" t="str">
        <f>VLOOKUP(G462,Keys!$A$3:$B$30,2)</f>
        <v>Commercial - General -- Square Foot Values</v>
      </c>
      <c r="F462" s="19" t="str">
        <f t="shared" si="56"/>
        <v>AJA</v>
      </c>
      <c r="G462" s="21" t="str">
        <f t="shared" si="57"/>
        <v>Q</v>
      </c>
      <c r="H462" s="26" t="str">
        <f t="shared" si="59"/>
        <v>ftp://wcftp.washoecounty.us/outtoworld/Neighborhood_Atlas/AJ.pdf</v>
      </c>
      <c r="I462" s="30" t="str">
        <f t="shared" si="60"/>
        <v>https://www2.washoecounty.us/assessor/cama/search_download.php?command=dnld&amp;list=nbcsearch&amp;nbc=AJAQ</v>
      </c>
      <c r="J462" s="11" t="s">
        <v>1279</v>
      </c>
      <c r="K462" s="23" t="s">
        <v>160</v>
      </c>
      <c r="N462" s="12" t="str">
        <f t="shared" si="61"/>
        <v>AJ</v>
      </c>
      <c r="O462" s="12" t="str">
        <f t="shared" si="62"/>
        <v>A</v>
      </c>
      <c r="P462" s="12" t="str">
        <f t="shared" si="63"/>
        <v>Q</v>
      </c>
    </row>
    <row r="463" spans="1:16" x14ac:dyDescent="0.3">
      <c r="A463" s="16" t="str">
        <f t="shared" si="58"/>
        <v>South Virginia Commercial</v>
      </c>
      <c r="B463" s="52" t="str">
        <f>VLOOKUP(N463,Keys!$I$3:$J$21,2)</f>
        <v>South Washoe County</v>
      </c>
      <c r="C463" s="52" t="str">
        <f>VLOOKUP(D463,Keys!$Q$3:$S$31,2)</f>
        <v xml:space="preserve">Reno            </v>
      </c>
      <c r="D463" s="57">
        <f>VLOOKUP(N463,Keys!$D$3:$E$118,2)</f>
        <v>89509</v>
      </c>
      <c r="E463" s="12" t="str">
        <f>VLOOKUP(G463,Keys!$A$3:$B$30,2)</f>
        <v>Commercial - General -- Square Foot Values</v>
      </c>
      <c r="F463" s="19" t="str">
        <f t="shared" si="56"/>
        <v>AJB</v>
      </c>
      <c r="G463" s="21" t="str">
        <f t="shared" si="57"/>
        <v>Q</v>
      </c>
      <c r="H463" s="26" t="str">
        <f t="shared" si="59"/>
        <v>ftp://wcftp.washoecounty.us/outtoworld/Neighborhood_Atlas/AJ.pdf</v>
      </c>
      <c r="I463" s="30" t="str">
        <f t="shared" si="60"/>
        <v>https://www2.washoecounty.us/assessor/cama/search_download.php?command=dnld&amp;list=nbcsearch&amp;nbc=AJBQ</v>
      </c>
      <c r="J463" s="11" t="s">
        <v>1279</v>
      </c>
      <c r="K463" s="23" t="s">
        <v>163</v>
      </c>
      <c r="N463" s="12" t="str">
        <f t="shared" si="61"/>
        <v>AJ</v>
      </c>
      <c r="O463" s="12" t="str">
        <f t="shared" si="62"/>
        <v>A</v>
      </c>
      <c r="P463" s="12" t="str">
        <f t="shared" si="63"/>
        <v>Q</v>
      </c>
    </row>
    <row r="464" spans="1:16" x14ac:dyDescent="0.3">
      <c r="A464" s="16" t="str">
        <f t="shared" si="58"/>
        <v>Townhomes at Holcomb Place</v>
      </c>
      <c r="B464" s="52" t="str">
        <f>VLOOKUP(N464,Keys!$I$3:$J$21,2)</f>
        <v>South Washoe County</v>
      </c>
      <c r="C464" s="52" t="str">
        <f>VLOOKUP(D464,Keys!$Q$3:$S$31,2)</f>
        <v xml:space="preserve">Reno            </v>
      </c>
      <c r="D464" s="57">
        <f>VLOOKUP(N464,Keys!$D$3:$E$118,2)</f>
        <v>89509</v>
      </c>
      <c r="E464" s="12" t="str">
        <f>VLOOKUP(G464,Keys!$A$3:$B$30,2)</f>
        <v>Condos / Townhouse - Site Values</v>
      </c>
      <c r="F464" s="19" t="str">
        <f t="shared" si="56"/>
        <v>AJF</v>
      </c>
      <c r="G464" s="21" t="str">
        <f t="shared" si="57"/>
        <v>A</v>
      </c>
      <c r="H464" s="26" t="str">
        <f t="shared" si="59"/>
        <v>ftp://wcftp.washoecounty.us/outtoworld/Neighborhood_Atlas/AJ.pdf</v>
      </c>
      <c r="I464" s="30" t="str">
        <f t="shared" si="60"/>
        <v>https://www2.washoecounty.us/assessor/cama/search_download.php?command=dnld&amp;list=nbcsearch&amp;nbc=AJFA</v>
      </c>
      <c r="J464" s="11" t="s">
        <v>1279</v>
      </c>
      <c r="K464" s="23" t="s">
        <v>166</v>
      </c>
      <c r="N464" s="12" t="str">
        <f t="shared" si="61"/>
        <v>AJ</v>
      </c>
      <c r="O464" s="12" t="str">
        <f t="shared" si="62"/>
        <v>A</v>
      </c>
      <c r="P464" s="12" t="str">
        <f t="shared" si="63"/>
        <v>A</v>
      </c>
    </row>
    <row r="465" spans="1:16" x14ac:dyDescent="0.3">
      <c r="A465" s="16" t="str">
        <f t="shared" si="58"/>
        <v>Government</v>
      </c>
      <c r="B465" s="52" t="str">
        <f>VLOOKUP(N465,Keys!$I$3:$J$21,2)</f>
        <v>South Washoe County</v>
      </c>
      <c r="C465" s="52" t="str">
        <f>VLOOKUP(D465,Keys!$Q$3:$S$31,2)</f>
        <v xml:space="preserve">Reno            </v>
      </c>
      <c r="D465" s="57">
        <f>VLOOKUP(N465,Keys!$D$3:$E$118,2)</f>
        <v>89509</v>
      </c>
      <c r="E465" s="12" t="str">
        <f>VLOOKUP(G465,Keys!$A$3:$B$30,2)</f>
        <v>Centrally Assessed</v>
      </c>
      <c r="F465" s="19" t="str">
        <f t="shared" si="56"/>
        <v>AJY</v>
      </c>
      <c r="G465" s="21" t="str">
        <f t="shared" si="57"/>
        <v>Y</v>
      </c>
      <c r="H465" s="26" t="str">
        <f t="shared" si="59"/>
        <v>ftp://wcftp.washoecounty.us/outtoworld/Neighborhood_Atlas/AJ.pdf</v>
      </c>
      <c r="I465" s="30" t="str">
        <f t="shared" si="60"/>
        <v>https://www2.washoecounty.us/assessor/cama/search_download.php?command=dnld&amp;list=nbcsearch&amp;nbc=AJYY</v>
      </c>
      <c r="J465" s="11" t="s">
        <v>1279</v>
      </c>
      <c r="K465" s="23" t="s">
        <v>169</v>
      </c>
      <c r="N465" s="12" t="str">
        <f t="shared" si="61"/>
        <v>AJ</v>
      </c>
      <c r="O465" s="12" t="str">
        <f t="shared" si="62"/>
        <v>A</v>
      </c>
      <c r="P465" s="12" t="str">
        <f t="shared" si="63"/>
        <v>Y</v>
      </c>
    </row>
    <row r="466" spans="1:16" x14ac:dyDescent="0.3">
      <c r="A466" s="16" t="str">
        <f t="shared" si="58"/>
        <v>Apartments</v>
      </c>
      <c r="B466" s="52" t="str">
        <f>VLOOKUP(N466,Keys!$I$3:$J$21,2)</f>
        <v>South Washoe County</v>
      </c>
      <c r="C466" s="52" t="str">
        <f>VLOOKUP(D466,Keys!$Q$3:$S$31,2)</f>
        <v xml:space="preserve">Reno,  Hidden Valley          </v>
      </c>
      <c r="D466" s="57">
        <f>VLOOKUP(N466,Keys!$D$3:$E$118,2)</f>
        <v>89502</v>
      </c>
      <c r="E466" s="12" t="str">
        <f>VLOOKUP(G466,Keys!$A$3:$B$30,2)</f>
        <v>MF - Low to Medium Density --14-21</v>
      </c>
      <c r="F466" s="19" t="str">
        <f t="shared" si="56"/>
        <v>AKC</v>
      </c>
      <c r="G466" s="21" t="str">
        <f t="shared" si="57"/>
        <v>M</v>
      </c>
      <c r="H466" s="26" t="str">
        <f t="shared" si="59"/>
        <v>ftp://wcftp.washoecounty.us/outtoworld/Neighborhood_Atlas/AK.pdf</v>
      </c>
      <c r="I466" s="30" t="str">
        <f t="shared" si="60"/>
        <v>https://www2.washoecounty.us/assessor/cama/search_download.php?command=dnld&amp;list=nbcsearch&amp;nbc=AKCM</v>
      </c>
      <c r="J466" s="11" t="s">
        <v>1279</v>
      </c>
      <c r="K466" s="23" t="s">
        <v>172</v>
      </c>
      <c r="N466" s="12" t="str">
        <f t="shared" si="61"/>
        <v>AK</v>
      </c>
      <c r="O466" s="12" t="str">
        <f t="shared" si="62"/>
        <v>A</v>
      </c>
      <c r="P466" s="12" t="str">
        <f t="shared" si="63"/>
        <v>M</v>
      </c>
    </row>
    <row r="467" spans="1:16" x14ac:dyDescent="0.3">
      <c r="A467" s="16" t="str">
        <f t="shared" si="58"/>
        <v>SFRs</v>
      </c>
      <c r="B467" s="52" t="str">
        <f>VLOOKUP(N467,Keys!$I$3:$J$21,2)</f>
        <v>South Washoe County</v>
      </c>
      <c r="C467" s="52" t="str">
        <f>VLOOKUP(D467,Keys!$Q$3:$S$31,2)</f>
        <v xml:space="preserve">Reno,  Hidden Valley          </v>
      </c>
      <c r="D467" s="57">
        <f>VLOOKUP(N467,Keys!$D$3:$E$118,2)</f>
        <v>89502</v>
      </c>
      <c r="E467" s="12" t="str">
        <f>VLOOKUP(G467,Keys!$A$3:$B$30,2)</f>
        <v>SFR 6,000 - 9,000 Sf Zoning -- Site Values</v>
      </c>
      <c r="F467" s="19" t="str">
        <f t="shared" si="56"/>
        <v>AKG</v>
      </c>
      <c r="G467" s="21" t="str">
        <f t="shared" si="57"/>
        <v>C</v>
      </c>
      <c r="H467" s="26" t="str">
        <f t="shared" si="59"/>
        <v>ftp://wcftp.washoecounty.us/outtoworld/Neighborhood_Atlas/AK.pdf</v>
      </c>
      <c r="I467" s="30" t="str">
        <f t="shared" si="60"/>
        <v>https://www2.washoecounty.us/assessor/cama/search_download.php?command=dnld&amp;list=nbcsearch&amp;nbc=AKGC</v>
      </c>
      <c r="J467" s="11" t="s">
        <v>1279</v>
      </c>
      <c r="K467" s="23" t="s">
        <v>175</v>
      </c>
      <c r="N467" s="12" t="str">
        <f t="shared" si="61"/>
        <v>AK</v>
      </c>
      <c r="O467" s="12" t="str">
        <f t="shared" si="62"/>
        <v>A</v>
      </c>
      <c r="P467" s="12" t="str">
        <f t="shared" si="63"/>
        <v>C</v>
      </c>
    </row>
    <row r="468" spans="1:16" x14ac:dyDescent="0.3">
      <c r="A468" s="16" t="str">
        <f t="shared" si="58"/>
        <v>S. Wells Commercial</v>
      </c>
      <c r="B468" s="52" t="str">
        <f>VLOOKUP(N468,Keys!$I$3:$J$21,2)</f>
        <v>South Washoe County</v>
      </c>
      <c r="C468" s="52" t="str">
        <f>VLOOKUP(D468,Keys!$Q$3:$S$31,2)</f>
        <v xml:space="preserve">Reno,  Hidden Valley          </v>
      </c>
      <c r="D468" s="57">
        <f>VLOOKUP(N468,Keys!$D$3:$E$118,2)</f>
        <v>89502</v>
      </c>
      <c r="E468" s="12" t="str">
        <f>VLOOKUP(G468,Keys!$A$3:$B$30,2)</f>
        <v>Commercial - General -- Square Foot Values</v>
      </c>
      <c r="F468" s="19" t="str">
        <f t="shared" si="56"/>
        <v>ALA</v>
      </c>
      <c r="G468" s="21" t="str">
        <f t="shared" si="57"/>
        <v>Q</v>
      </c>
      <c r="H468" s="26" t="str">
        <f t="shared" si="59"/>
        <v>ftp://wcftp.washoecounty.us/outtoworld/Neighborhood_Atlas/AL.pdf</v>
      </c>
      <c r="I468" s="30" t="str">
        <f t="shared" si="60"/>
        <v>https://www2.washoecounty.us/assessor/cama/search_download.php?command=dnld&amp;list=nbcsearch&amp;nbc=ALAQ</v>
      </c>
      <c r="J468" s="11" t="s">
        <v>1279</v>
      </c>
      <c r="K468" s="23" t="s">
        <v>178</v>
      </c>
      <c r="N468" s="12" t="str">
        <f t="shared" si="61"/>
        <v>AL</v>
      </c>
      <c r="O468" s="12" t="str">
        <f t="shared" si="62"/>
        <v>A</v>
      </c>
      <c r="P468" s="12" t="str">
        <f t="shared" si="63"/>
        <v>Q</v>
      </c>
    </row>
    <row r="469" spans="1:16" x14ac:dyDescent="0.3">
      <c r="A469" s="16" t="str">
        <f t="shared" si="58"/>
        <v>Condos</v>
      </c>
      <c r="B469" s="52" t="str">
        <f>VLOOKUP(N469,Keys!$I$3:$J$21,2)</f>
        <v>South Washoe County</v>
      </c>
      <c r="C469" s="52" t="str">
        <f>VLOOKUP(D469,Keys!$Q$3:$S$31,2)</f>
        <v xml:space="preserve">Reno,  Hidden Valley          </v>
      </c>
      <c r="D469" s="57">
        <f>VLOOKUP(N469,Keys!$D$3:$E$118,2)</f>
        <v>89502</v>
      </c>
      <c r="E469" s="12" t="str">
        <f>VLOOKUP(G469,Keys!$A$3:$B$30,2)</f>
        <v>Condos / Townhouse - Site Values</v>
      </c>
      <c r="F469" s="19" t="str">
        <f t="shared" si="56"/>
        <v>ALE</v>
      </c>
      <c r="G469" s="21" t="str">
        <f t="shared" si="57"/>
        <v>A</v>
      </c>
      <c r="H469" s="26" t="str">
        <f t="shared" si="59"/>
        <v>ftp://wcftp.washoecounty.us/outtoworld/Neighborhood_Atlas/AL.pdf</v>
      </c>
      <c r="I469" s="30" t="str">
        <f t="shared" si="60"/>
        <v>https://www2.washoecounty.us/assessor/cama/search_download.php?command=dnld&amp;list=nbcsearch&amp;nbc=ALEA</v>
      </c>
      <c r="J469" s="11" t="s">
        <v>1279</v>
      </c>
      <c r="K469" s="23" t="s">
        <v>181</v>
      </c>
      <c r="N469" s="12" t="str">
        <f t="shared" si="61"/>
        <v>AL</v>
      </c>
      <c r="O469" s="12" t="str">
        <f t="shared" si="62"/>
        <v>A</v>
      </c>
      <c r="P469" s="12" t="str">
        <f t="shared" si="63"/>
        <v>A</v>
      </c>
    </row>
    <row r="470" spans="1:16" x14ac:dyDescent="0.3">
      <c r="A470" s="16" t="str">
        <f t="shared" si="58"/>
        <v>Government</v>
      </c>
      <c r="B470" s="52" t="str">
        <f>VLOOKUP(N470,Keys!$I$3:$J$21,2)</f>
        <v>South Washoe County</v>
      </c>
      <c r="C470" s="52" t="str">
        <f>VLOOKUP(D470,Keys!$Q$3:$S$31,2)</f>
        <v xml:space="preserve">Reno,  Hidden Valley          </v>
      </c>
      <c r="D470" s="57">
        <f>VLOOKUP(N470,Keys!$D$3:$E$118,2)</f>
        <v>89502</v>
      </c>
      <c r="E470" s="12" t="str">
        <f>VLOOKUP(G470,Keys!$A$3:$B$30,2)</f>
        <v>Centrally Assessed</v>
      </c>
      <c r="F470" s="19" t="str">
        <f t="shared" si="56"/>
        <v>ALY</v>
      </c>
      <c r="G470" s="21" t="str">
        <f t="shared" si="57"/>
        <v>Y</v>
      </c>
      <c r="H470" s="26" t="str">
        <f t="shared" si="59"/>
        <v>ftp://wcftp.washoecounty.us/outtoworld/Neighborhood_Atlas/AL.pdf</v>
      </c>
      <c r="I470" s="30" t="str">
        <f t="shared" si="60"/>
        <v>https://www2.washoecounty.us/assessor/cama/search_download.php?command=dnld&amp;list=nbcsearch&amp;nbc=ALYY</v>
      </c>
      <c r="J470" s="11" t="s">
        <v>1279</v>
      </c>
      <c r="K470" s="23" t="s">
        <v>184</v>
      </c>
      <c r="N470" s="12" t="str">
        <f t="shared" si="61"/>
        <v>AL</v>
      </c>
      <c r="O470" s="12" t="str">
        <f t="shared" si="62"/>
        <v>A</v>
      </c>
      <c r="P470" s="12" t="str">
        <f t="shared" si="63"/>
        <v>Y</v>
      </c>
    </row>
    <row r="471" spans="1:16" x14ac:dyDescent="0.3">
      <c r="A471" s="16" t="str">
        <f t="shared" si="58"/>
        <v>Kietzke Ln. Commercial (Industrial Zonin</v>
      </c>
      <c r="B471" s="52" t="str">
        <f>VLOOKUP(N471,Keys!$I$3:$J$21,2)</f>
        <v>South Washoe County</v>
      </c>
      <c r="C471" s="52" t="str">
        <f>VLOOKUP(D471,Keys!$Q$3:$S$31,2)</f>
        <v xml:space="preserve">Reno,  Hidden Valley          </v>
      </c>
      <c r="D471" s="57">
        <f>VLOOKUP(N471,Keys!$D$3:$E$118,2)</f>
        <v>89502</v>
      </c>
      <c r="E471" s="12" t="str">
        <f>VLOOKUP(G471,Keys!$A$3:$B$30,2)</f>
        <v>Commercial - General -- Square Foot Values</v>
      </c>
      <c r="F471" s="19" t="str">
        <f t="shared" si="56"/>
        <v>AMD</v>
      </c>
      <c r="G471" s="21" t="str">
        <f t="shared" si="57"/>
        <v>Q</v>
      </c>
      <c r="H471" s="26" t="str">
        <f t="shared" si="59"/>
        <v>ftp://wcftp.washoecounty.us/outtoworld/Neighborhood_Atlas/AM.pdf</v>
      </c>
      <c r="I471" s="30" t="str">
        <f t="shared" si="60"/>
        <v>https://www2.washoecounty.us/assessor/cama/search_download.php?command=dnld&amp;list=nbcsearch&amp;nbc=AMDQ</v>
      </c>
      <c r="J471" s="11" t="s">
        <v>1279</v>
      </c>
      <c r="K471" s="23" t="s">
        <v>187</v>
      </c>
      <c r="N471" s="12" t="str">
        <f t="shared" si="61"/>
        <v>AM</v>
      </c>
      <c r="O471" s="12" t="str">
        <f t="shared" si="62"/>
        <v>A</v>
      </c>
      <c r="P471" s="12" t="str">
        <f t="shared" si="63"/>
        <v>Q</v>
      </c>
    </row>
    <row r="472" spans="1:16" x14ac:dyDescent="0.3">
      <c r="A472" s="16" t="str">
        <f t="shared" si="58"/>
        <v>Common Area/Token Values</v>
      </c>
      <c r="B472" s="52" t="str">
        <f>VLOOKUP(N472,Keys!$I$3:$J$21,2)</f>
        <v>South Washoe County</v>
      </c>
      <c r="C472" s="52" t="str">
        <f>VLOOKUP(D472,Keys!$Q$3:$S$31,2)</f>
        <v xml:space="preserve">Reno,  Hidden Valley          </v>
      </c>
      <c r="D472" s="57">
        <f>VLOOKUP(N472,Keys!$D$3:$E$118,2)</f>
        <v>89502</v>
      </c>
      <c r="E472" s="12" t="str">
        <f>VLOOKUP(G472,Keys!$A$3:$B$30,2)</f>
        <v>Token Values -- Common Area / Splinters / Unbuildable</v>
      </c>
      <c r="F472" s="19" t="str">
        <f t="shared" si="56"/>
        <v>AMV</v>
      </c>
      <c r="G472" s="21" t="str">
        <f t="shared" si="57"/>
        <v>V</v>
      </c>
      <c r="H472" s="26" t="str">
        <f t="shared" si="59"/>
        <v>ftp://wcftp.washoecounty.us/outtoworld/Neighborhood_Atlas/AM.pdf</v>
      </c>
      <c r="I472" s="30" t="str">
        <f t="shared" si="60"/>
        <v>https://www2.washoecounty.us/assessor/cama/search_download.php?command=dnld&amp;list=nbcsearch&amp;nbc=AMVV</v>
      </c>
      <c r="J472" s="11" t="s">
        <v>1279</v>
      </c>
      <c r="K472" s="23" t="s">
        <v>190</v>
      </c>
      <c r="N472" s="12" t="str">
        <f t="shared" si="61"/>
        <v>AM</v>
      </c>
      <c r="O472" s="12" t="str">
        <f t="shared" si="62"/>
        <v>A</v>
      </c>
      <c r="P472" s="12" t="str">
        <f t="shared" si="63"/>
        <v>V</v>
      </c>
    </row>
    <row r="473" spans="1:16" x14ac:dyDescent="0.3">
      <c r="A473" s="16" t="str">
        <f t="shared" si="58"/>
        <v>Greenfield, Crestview Acres Subs</v>
      </c>
      <c r="B473" s="52" t="str">
        <f>VLOOKUP(N473,Keys!$I$3:$J$21,2)</f>
        <v>South Washoe County</v>
      </c>
      <c r="C473" s="52" t="str">
        <f>VLOOKUP(D473,Keys!$Q$3:$S$31,2)</f>
        <v xml:space="preserve">Reno            </v>
      </c>
      <c r="D473" s="57">
        <f>VLOOKUP(N473,Keys!$D$3:$E$118,2)</f>
        <v>89509</v>
      </c>
      <c r="E473" s="12" t="str">
        <f>VLOOKUP(G473,Keys!$A$3:$B$30,2)</f>
        <v>SFR 1 Acre Zoning -- Site Values</v>
      </c>
      <c r="F473" s="19" t="str">
        <f t="shared" si="56"/>
        <v>ANA</v>
      </c>
      <c r="G473" s="21" t="str">
        <f t="shared" si="57"/>
        <v>F</v>
      </c>
      <c r="H473" s="26" t="str">
        <f t="shared" si="59"/>
        <v>ftp://wcftp.washoecounty.us/outtoworld/Neighborhood_Atlas/AN.pdf</v>
      </c>
      <c r="I473" s="30" t="str">
        <f t="shared" si="60"/>
        <v>https://www2.washoecounty.us/assessor/cama/search_download.php?command=dnld&amp;list=nbcsearch&amp;nbc=ANAF</v>
      </c>
      <c r="J473" s="11" t="s">
        <v>1279</v>
      </c>
      <c r="K473" s="23" t="s">
        <v>193</v>
      </c>
      <c r="N473" s="12" t="str">
        <f t="shared" si="61"/>
        <v>AN</v>
      </c>
      <c r="O473" s="12" t="str">
        <f t="shared" si="62"/>
        <v>A</v>
      </c>
      <c r="P473" s="12" t="str">
        <f t="shared" si="63"/>
        <v>F</v>
      </c>
    </row>
    <row r="474" spans="1:16" x14ac:dyDescent="0.3">
      <c r="A474" s="16" t="str">
        <f t="shared" si="58"/>
        <v>Brighton Manor</v>
      </c>
      <c r="B474" s="52" t="str">
        <f>VLOOKUP(N474,Keys!$I$3:$J$21,2)</f>
        <v>South Washoe County</v>
      </c>
      <c r="C474" s="52" t="str">
        <f>VLOOKUP(D474,Keys!$Q$3:$S$31,2)</f>
        <v xml:space="preserve">Reno            </v>
      </c>
      <c r="D474" s="57">
        <f>VLOOKUP(N474,Keys!$D$3:$E$118,2)</f>
        <v>89509</v>
      </c>
      <c r="E474" s="12" t="str">
        <f>VLOOKUP(G474,Keys!$A$3:$B$30,2)</f>
        <v>SFR &lt; 6,000 Sf -- Patio Homes -- Site Values</v>
      </c>
      <c r="F474" s="19" t="str">
        <f t="shared" si="56"/>
        <v>ANC</v>
      </c>
      <c r="G474" s="21" t="str">
        <f t="shared" si="57"/>
        <v>B</v>
      </c>
      <c r="H474" s="26" t="str">
        <f t="shared" si="59"/>
        <v>ftp://wcftp.washoecounty.us/outtoworld/Neighborhood_Atlas/AN.pdf</v>
      </c>
      <c r="I474" s="30" t="str">
        <f t="shared" si="60"/>
        <v>https://www2.washoecounty.us/assessor/cama/search_download.php?command=dnld&amp;list=nbcsearch&amp;nbc=ANCB</v>
      </c>
      <c r="J474" s="11" t="s">
        <v>1279</v>
      </c>
      <c r="K474" s="23" t="s">
        <v>196</v>
      </c>
      <c r="N474" s="12" t="str">
        <f t="shared" si="61"/>
        <v>AN</v>
      </c>
      <c r="O474" s="12" t="str">
        <f t="shared" si="62"/>
        <v>A</v>
      </c>
      <c r="P474" s="12" t="str">
        <f t="shared" si="63"/>
        <v>B</v>
      </c>
    </row>
    <row r="475" spans="1:16" x14ac:dyDescent="0.3">
      <c r="A475" s="16" t="str">
        <f t="shared" si="58"/>
        <v>Lakeridge</v>
      </c>
      <c r="B475" s="52" t="str">
        <f>VLOOKUP(N475,Keys!$I$3:$J$21,2)</f>
        <v>South Washoe County</v>
      </c>
      <c r="C475" s="52" t="str">
        <f>VLOOKUP(D475,Keys!$Q$3:$S$31,2)</f>
        <v xml:space="preserve">Reno            </v>
      </c>
      <c r="D475" s="57">
        <f>VLOOKUP(N475,Keys!$D$3:$E$118,2)</f>
        <v>89509</v>
      </c>
      <c r="E475" s="12" t="str">
        <f>VLOOKUP(G475,Keys!$A$3:$B$30,2)</f>
        <v>SFR 12,000 - 15,000 Sf Zoning -- Site Values</v>
      </c>
      <c r="F475" s="19" t="str">
        <f t="shared" si="56"/>
        <v>ANF</v>
      </c>
      <c r="G475" s="21" t="str">
        <f t="shared" si="57"/>
        <v>D</v>
      </c>
      <c r="H475" s="26" t="str">
        <f t="shared" si="59"/>
        <v>ftp://wcftp.washoecounty.us/outtoworld/Neighborhood_Atlas/AN.pdf</v>
      </c>
      <c r="I475" s="30" t="str">
        <f t="shared" si="60"/>
        <v>https://www2.washoecounty.us/assessor/cama/search_download.php?command=dnld&amp;list=nbcsearch&amp;nbc=ANFD</v>
      </c>
      <c r="J475" s="11" t="s">
        <v>1279</v>
      </c>
      <c r="K475" s="23" t="s">
        <v>199</v>
      </c>
      <c r="N475" s="12" t="str">
        <f t="shared" si="61"/>
        <v>AN</v>
      </c>
      <c r="O475" s="12" t="str">
        <f t="shared" si="62"/>
        <v>A</v>
      </c>
      <c r="P475" s="12" t="str">
        <f t="shared" si="63"/>
        <v>D</v>
      </c>
    </row>
    <row r="476" spans="1:16" x14ac:dyDescent="0.3">
      <c r="A476" s="16" t="str">
        <f t="shared" si="58"/>
        <v>Washoe County Golf Course</v>
      </c>
      <c r="B476" s="52" t="str">
        <f>VLOOKUP(N476,Keys!$I$3:$J$21,2)</f>
        <v>South Washoe County</v>
      </c>
      <c r="C476" s="52" t="str">
        <f>VLOOKUP(D476,Keys!$Q$3:$S$31,2)</f>
        <v xml:space="preserve">Reno            </v>
      </c>
      <c r="D476" s="57">
        <f>VLOOKUP(N476,Keys!$D$3:$E$118,2)</f>
        <v>89509</v>
      </c>
      <c r="E476" s="12" t="str">
        <f>VLOOKUP(G476,Keys!$A$3:$B$30,2)</f>
        <v>Possessory Interest Parcels</v>
      </c>
      <c r="F476" s="19" t="str">
        <f t="shared" si="56"/>
        <v>ANG</v>
      </c>
      <c r="G476" s="21" t="str">
        <f t="shared" si="57"/>
        <v>W</v>
      </c>
      <c r="H476" s="26" t="str">
        <f t="shared" si="59"/>
        <v>ftp://wcftp.washoecounty.us/outtoworld/Neighborhood_Atlas/AN.pdf</v>
      </c>
      <c r="I476" s="30" t="str">
        <f t="shared" si="60"/>
        <v>https://www2.washoecounty.us/assessor/cama/search_download.php?command=dnld&amp;list=nbcsearch&amp;nbc=ANGW</v>
      </c>
      <c r="J476" s="11" t="s">
        <v>1279</v>
      </c>
      <c r="K476" s="23" t="s">
        <v>202</v>
      </c>
      <c r="N476" s="12" t="str">
        <f t="shared" si="61"/>
        <v>AN</v>
      </c>
      <c r="O476" s="12" t="str">
        <f t="shared" si="62"/>
        <v>A</v>
      </c>
      <c r="P476" s="12" t="str">
        <f t="shared" si="63"/>
        <v>W</v>
      </c>
    </row>
    <row r="477" spans="1:16" x14ac:dyDescent="0.3">
      <c r="A477" s="16" t="str">
        <f t="shared" si="58"/>
        <v>Lakeridge Terrace West Condos</v>
      </c>
      <c r="B477" s="52" t="str">
        <f>VLOOKUP(N477,Keys!$I$3:$J$21,2)</f>
        <v>South Washoe County</v>
      </c>
      <c r="C477" s="52" t="str">
        <f>VLOOKUP(D477,Keys!$Q$3:$S$31,2)</f>
        <v xml:space="preserve">Reno            </v>
      </c>
      <c r="D477" s="57">
        <f>VLOOKUP(N477,Keys!$D$3:$E$118,2)</f>
        <v>89509</v>
      </c>
      <c r="E477" s="12" t="str">
        <f>VLOOKUP(G477,Keys!$A$3:$B$30,2)</f>
        <v>Condos / Townhouse - Site Values</v>
      </c>
      <c r="F477" s="19" t="str">
        <f t="shared" si="56"/>
        <v>ANJ</v>
      </c>
      <c r="G477" s="21" t="str">
        <f t="shared" si="57"/>
        <v>A</v>
      </c>
      <c r="H477" s="26" t="str">
        <f t="shared" si="59"/>
        <v>ftp://wcftp.washoecounty.us/outtoworld/Neighborhood_Atlas/AN.pdf</v>
      </c>
      <c r="I477" s="30" t="str">
        <f t="shared" si="60"/>
        <v>https://www2.washoecounty.us/assessor/cama/search_download.php?command=dnld&amp;list=nbcsearch&amp;nbc=ANJA</v>
      </c>
      <c r="J477" s="11" t="s">
        <v>1279</v>
      </c>
      <c r="K477" s="23" t="s">
        <v>205</v>
      </c>
      <c r="N477" s="12" t="str">
        <f t="shared" si="61"/>
        <v>AN</v>
      </c>
      <c r="O477" s="12" t="str">
        <f t="shared" si="62"/>
        <v>A</v>
      </c>
      <c r="P477" s="12" t="str">
        <f t="shared" si="63"/>
        <v>A</v>
      </c>
    </row>
    <row r="478" spans="1:16" x14ac:dyDescent="0.3">
      <c r="A478" s="16" t="str">
        <f t="shared" si="58"/>
        <v>Plumb Lane SFRs</v>
      </c>
      <c r="B478" s="52" t="str">
        <f>VLOOKUP(N478,Keys!$I$3:$J$21,2)</f>
        <v>South Washoe County</v>
      </c>
      <c r="C478" s="52" t="str">
        <f>VLOOKUP(D478,Keys!$Q$3:$S$31,2)</f>
        <v xml:space="preserve">Reno            </v>
      </c>
      <c r="D478" s="57">
        <f>VLOOKUP(N478,Keys!$D$3:$E$118,2)</f>
        <v>89509</v>
      </c>
      <c r="E478" s="12" t="str">
        <f>VLOOKUP(G478,Keys!$A$3:$B$30,2)</f>
        <v>SFR 6,000 - 9,000 Sf Zoning -- Site Values</v>
      </c>
      <c r="F478" s="19" t="str">
        <f t="shared" si="56"/>
        <v>ANM</v>
      </c>
      <c r="G478" s="21" t="str">
        <f t="shared" si="57"/>
        <v>C</v>
      </c>
      <c r="H478" s="26" t="str">
        <f t="shared" si="59"/>
        <v>ftp://wcftp.washoecounty.us/outtoworld/Neighborhood_Atlas/AN.pdf</v>
      </c>
      <c r="I478" s="30" t="str">
        <f t="shared" si="60"/>
        <v>https://www2.washoecounty.us/assessor/cama/search_download.php?command=dnld&amp;list=nbcsearch&amp;nbc=ANMC</v>
      </c>
      <c r="J478" s="11" t="s">
        <v>1279</v>
      </c>
      <c r="K478" s="23" t="s">
        <v>208</v>
      </c>
      <c r="N478" s="12" t="str">
        <f t="shared" si="61"/>
        <v>AN</v>
      </c>
      <c r="O478" s="12" t="str">
        <f t="shared" si="62"/>
        <v>A</v>
      </c>
      <c r="P478" s="12" t="str">
        <f t="shared" si="63"/>
        <v>C</v>
      </c>
    </row>
    <row r="479" spans="1:16" x14ac:dyDescent="0.3">
      <c r="A479" s="16" t="str">
        <f t="shared" si="58"/>
        <v>Estate Properties</v>
      </c>
      <c r="B479" s="52" t="str">
        <f>VLOOKUP(N479,Keys!$I$3:$J$21,2)</f>
        <v>South Washoe County</v>
      </c>
      <c r="C479" s="52" t="str">
        <f>VLOOKUP(D479,Keys!$Q$3:$S$31,2)</f>
        <v xml:space="preserve">Reno            </v>
      </c>
      <c r="D479" s="57">
        <f>VLOOKUP(N479,Keys!$D$3:$E$118,2)</f>
        <v>89509</v>
      </c>
      <c r="E479" s="12" t="str">
        <f>VLOOKUP(G479,Keys!$A$3:$B$30,2)</f>
        <v>SFR 12,000 - 15,000 Sf Zoning -- Site Values</v>
      </c>
      <c r="F479" s="19" t="str">
        <f t="shared" si="56"/>
        <v>ANP</v>
      </c>
      <c r="G479" s="21" t="str">
        <f t="shared" si="57"/>
        <v>D</v>
      </c>
      <c r="H479" s="26" t="str">
        <f t="shared" si="59"/>
        <v>ftp://wcftp.washoecounty.us/outtoworld/Neighborhood_Atlas/AN.pdf</v>
      </c>
      <c r="I479" s="30" t="str">
        <f t="shared" si="60"/>
        <v>https://www2.washoecounty.us/assessor/cama/search_download.php?command=dnld&amp;list=nbcsearch&amp;nbc=ANPD</v>
      </c>
      <c r="J479" s="11" t="s">
        <v>1279</v>
      </c>
      <c r="K479" s="23" t="s">
        <v>211</v>
      </c>
      <c r="N479" s="12" t="str">
        <f t="shared" si="61"/>
        <v>AN</v>
      </c>
      <c r="O479" s="12" t="str">
        <f t="shared" si="62"/>
        <v>A</v>
      </c>
      <c r="P479" s="12" t="str">
        <f t="shared" si="63"/>
        <v>D</v>
      </c>
    </row>
    <row r="480" spans="1:16" x14ac:dyDescent="0.3">
      <c r="A480" s="16" t="str">
        <f t="shared" si="58"/>
        <v>Vista Del Sur Condos</v>
      </c>
      <c r="B480" s="52" t="str">
        <f>VLOOKUP(N480,Keys!$I$3:$J$21,2)</f>
        <v>South Washoe County</v>
      </c>
      <c r="C480" s="52" t="str">
        <f>VLOOKUP(D480,Keys!$Q$3:$S$31,2)</f>
        <v xml:space="preserve">Reno            </v>
      </c>
      <c r="D480" s="57">
        <f>VLOOKUP(N480,Keys!$D$3:$E$118,2)</f>
        <v>89509</v>
      </c>
      <c r="E480" s="12" t="str">
        <f>VLOOKUP(G480,Keys!$A$3:$B$30,2)</f>
        <v>Condos / Townhouse - Site Values</v>
      </c>
      <c r="F480" s="19" t="str">
        <f t="shared" si="56"/>
        <v>ANR</v>
      </c>
      <c r="G480" s="21" t="str">
        <f t="shared" si="57"/>
        <v>A</v>
      </c>
      <c r="H480" s="26" t="str">
        <f t="shared" si="59"/>
        <v>ftp://wcftp.washoecounty.us/outtoworld/Neighborhood_Atlas/AN.pdf</v>
      </c>
      <c r="I480" s="30" t="str">
        <f t="shared" si="60"/>
        <v>https://www2.washoecounty.us/assessor/cama/search_download.php?command=dnld&amp;list=nbcsearch&amp;nbc=ANRA</v>
      </c>
      <c r="J480" s="11" t="s">
        <v>1279</v>
      </c>
      <c r="K480" s="23" t="s">
        <v>214</v>
      </c>
      <c r="N480" s="12" t="str">
        <f t="shared" si="61"/>
        <v>AN</v>
      </c>
      <c r="O480" s="12" t="str">
        <f t="shared" si="62"/>
        <v>A</v>
      </c>
      <c r="P480" s="12" t="str">
        <f t="shared" si="63"/>
        <v>A</v>
      </c>
    </row>
    <row r="481" spans="1:16" x14ac:dyDescent="0.3">
      <c r="A481" s="16" t="str">
        <f t="shared" si="58"/>
        <v>Villa Marbella</v>
      </c>
      <c r="B481" s="52" t="str">
        <f>VLOOKUP(N481,Keys!$I$3:$J$21,2)</f>
        <v>South Washoe County</v>
      </c>
      <c r="C481" s="52" t="str">
        <f>VLOOKUP(D481,Keys!$Q$3:$S$31,2)</f>
        <v xml:space="preserve">Reno            </v>
      </c>
      <c r="D481" s="57">
        <f>VLOOKUP(N481,Keys!$D$3:$E$118,2)</f>
        <v>89509</v>
      </c>
      <c r="E481" s="12" t="str">
        <f>VLOOKUP(G481,Keys!$A$3:$B$30,2)</f>
        <v>SFR 6,000 - 9,000 Sf Zoning -- Site Values</v>
      </c>
      <c r="F481" s="19" t="str">
        <f t="shared" si="56"/>
        <v>ANU</v>
      </c>
      <c r="G481" s="21" t="str">
        <f t="shared" si="57"/>
        <v>C</v>
      </c>
      <c r="H481" s="26" t="str">
        <f t="shared" si="59"/>
        <v>ftp://wcftp.washoecounty.us/outtoworld/Neighborhood_Atlas/AN.pdf</v>
      </c>
      <c r="I481" s="30" t="str">
        <f t="shared" si="60"/>
        <v>https://www2.washoecounty.us/assessor/cama/search_download.php?command=dnld&amp;list=nbcsearch&amp;nbc=ANUC</v>
      </c>
      <c r="J481" s="11" t="s">
        <v>1279</v>
      </c>
      <c r="K481" s="23" t="s">
        <v>217</v>
      </c>
      <c r="N481" s="12" t="str">
        <f t="shared" si="61"/>
        <v>AN</v>
      </c>
      <c r="O481" s="12" t="str">
        <f t="shared" si="62"/>
        <v>A</v>
      </c>
      <c r="P481" s="12" t="str">
        <f t="shared" si="63"/>
        <v>C</v>
      </c>
    </row>
    <row r="482" spans="1:16" x14ac:dyDescent="0.3">
      <c r="A482" s="16" t="str">
        <f t="shared" si="58"/>
        <v>Strada Fiorita</v>
      </c>
      <c r="B482" s="52" t="str">
        <f>VLOOKUP(N482,Keys!$I$3:$J$21,2)</f>
        <v>South Washoe County</v>
      </c>
      <c r="C482" s="52" t="str">
        <f>VLOOKUP(D482,Keys!$Q$3:$S$31,2)</f>
        <v xml:space="preserve">Reno            </v>
      </c>
      <c r="D482" s="57">
        <f>VLOOKUP(N482,Keys!$D$3:$E$118,2)</f>
        <v>89509</v>
      </c>
      <c r="E482" s="12" t="str">
        <f>VLOOKUP(G482,Keys!$A$3:$B$30,2)</f>
        <v>SFR &lt; 6,000 Sf -- Patio Homes -- Site Values</v>
      </c>
      <c r="F482" s="19" t="str">
        <f t="shared" si="56"/>
        <v>ANY</v>
      </c>
      <c r="G482" s="21" t="str">
        <f t="shared" si="57"/>
        <v>B</v>
      </c>
      <c r="H482" s="26" t="str">
        <f t="shared" si="59"/>
        <v>ftp://wcftp.washoecounty.us/outtoworld/Neighborhood_Atlas/AN.pdf</v>
      </c>
      <c r="I482" s="30" t="str">
        <f t="shared" si="60"/>
        <v>https://www2.washoecounty.us/assessor/cama/search_download.php?command=dnld&amp;list=nbcsearch&amp;nbc=ANYB</v>
      </c>
      <c r="J482" s="11" t="s">
        <v>1279</v>
      </c>
      <c r="K482" s="23" t="s">
        <v>220</v>
      </c>
      <c r="N482" s="12" t="str">
        <f t="shared" si="61"/>
        <v>AN</v>
      </c>
      <c r="O482" s="12" t="str">
        <f t="shared" si="62"/>
        <v>A</v>
      </c>
      <c r="P482" s="12" t="str">
        <f t="shared" si="63"/>
        <v>B</v>
      </c>
    </row>
    <row r="483" spans="1:16" x14ac:dyDescent="0.3">
      <c r="A483" s="16" t="str">
        <f t="shared" si="58"/>
        <v>ATT Downtown</v>
      </c>
      <c r="B483" s="52" t="str">
        <f>VLOOKUP(N483,Keys!$I$3:$J$21,2)</f>
        <v>South Washoe County</v>
      </c>
      <c r="C483" s="52" t="str">
        <f>VLOOKUP(D483,Keys!$Q$3:$S$31,2)</f>
        <v xml:space="preserve">Reno            </v>
      </c>
      <c r="D483" s="57">
        <f>VLOOKUP(N483,Keys!$D$3:$E$118,2)</f>
        <v>89501</v>
      </c>
      <c r="E483" s="12" t="str">
        <f>VLOOKUP(G483,Keys!$A$3:$B$30,2)</f>
        <v>Commercial - General -- Square Foot Values</v>
      </c>
      <c r="F483" s="19" t="str">
        <f t="shared" si="56"/>
        <v>AOA</v>
      </c>
      <c r="G483" s="21" t="str">
        <f t="shared" si="57"/>
        <v>Q</v>
      </c>
      <c r="H483" s="26" t="str">
        <f t="shared" si="59"/>
        <v>ftp://wcftp.washoecounty.us/outtoworld/Neighborhood_Atlas/AO.pdf</v>
      </c>
      <c r="I483" s="30" t="str">
        <f t="shared" si="60"/>
        <v>https://www2.washoecounty.us/assessor/cama/search_download.php?command=dnld&amp;list=nbcsearch&amp;nbc=AOAQ</v>
      </c>
      <c r="J483" s="11" t="s">
        <v>1279</v>
      </c>
      <c r="K483" s="23" t="s">
        <v>223</v>
      </c>
      <c r="N483" s="12" t="str">
        <f t="shared" si="61"/>
        <v>AO</v>
      </c>
      <c r="O483" s="12" t="str">
        <f t="shared" si="62"/>
        <v>A</v>
      </c>
      <c r="P483" s="12" t="str">
        <f t="shared" si="63"/>
        <v>Q</v>
      </c>
    </row>
    <row r="484" spans="1:16" x14ac:dyDescent="0.3">
      <c r="A484" s="16" t="str">
        <f t="shared" si="58"/>
        <v>Riverwalk Condos</v>
      </c>
      <c r="B484" s="52" t="str">
        <f>VLOOKUP(N484,Keys!$I$3:$J$21,2)</f>
        <v>South Washoe County</v>
      </c>
      <c r="C484" s="52" t="str">
        <f>VLOOKUP(D484,Keys!$Q$3:$S$31,2)</f>
        <v xml:space="preserve">Reno            </v>
      </c>
      <c r="D484" s="57">
        <f>VLOOKUP(N484,Keys!$D$3:$E$118,2)</f>
        <v>89501</v>
      </c>
      <c r="E484" s="12" t="str">
        <f>VLOOKUP(G484,Keys!$A$3:$B$30,2)</f>
        <v>Condos / Townhouse - Site Values</v>
      </c>
      <c r="F484" s="19" t="str">
        <f t="shared" si="56"/>
        <v>AOC</v>
      </c>
      <c r="G484" s="21" t="str">
        <f t="shared" si="57"/>
        <v>A</v>
      </c>
      <c r="H484" s="26" t="str">
        <f t="shared" si="59"/>
        <v>ftp://wcftp.washoecounty.us/outtoworld/Neighborhood_Atlas/AO.pdf</v>
      </c>
      <c r="I484" s="30" t="str">
        <f t="shared" si="60"/>
        <v>https://www2.washoecounty.us/assessor/cama/search_download.php?command=dnld&amp;list=nbcsearch&amp;nbc=AOCA</v>
      </c>
      <c r="J484" s="11" t="s">
        <v>1279</v>
      </c>
      <c r="K484" s="23" t="s">
        <v>226</v>
      </c>
      <c r="N484" s="12" t="str">
        <f t="shared" si="61"/>
        <v>AO</v>
      </c>
      <c r="O484" s="12" t="str">
        <f t="shared" si="62"/>
        <v>A</v>
      </c>
      <c r="P484" s="12" t="str">
        <f t="shared" si="63"/>
        <v>A</v>
      </c>
    </row>
    <row r="485" spans="1:16" x14ac:dyDescent="0.3">
      <c r="A485" s="16" t="str">
        <f t="shared" si="58"/>
        <v>The Palladio</v>
      </c>
      <c r="B485" s="52" t="str">
        <f>VLOOKUP(N485,Keys!$I$3:$J$21,2)</f>
        <v>South Washoe County</v>
      </c>
      <c r="C485" s="52" t="str">
        <f>VLOOKUP(D485,Keys!$Q$3:$S$31,2)</f>
        <v xml:space="preserve">Reno            </v>
      </c>
      <c r="D485" s="57">
        <f>VLOOKUP(N485,Keys!$D$3:$E$118,2)</f>
        <v>89501</v>
      </c>
      <c r="E485" s="12" t="str">
        <f>VLOOKUP(G485,Keys!$A$3:$B$30,2)</f>
        <v>Condos / Townhouse - Site Values</v>
      </c>
      <c r="F485" s="19" t="str">
        <f t="shared" si="56"/>
        <v>AOF</v>
      </c>
      <c r="G485" s="21" t="str">
        <f t="shared" si="57"/>
        <v>A</v>
      </c>
      <c r="H485" s="26" t="str">
        <f t="shared" si="59"/>
        <v>ftp://wcftp.washoecounty.us/outtoworld/Neighborhood_Atlas/AO.pdf</v>
      </c>
      <c r="I485" s="30" t="str">
        <f t="shared" si="60"/>
        <v>https://www2.washoecounty.us/assessor/cama/search_download.php?command=dnld&amp;list=nbcsearch&amp;nbc=AOFA</v>
      </c>
      <c r="J485" s="11" t="s">
        <v>1279</v>
      </c>
      <c r="K485" s="23" t="s">
        <v>229</v>
      </c>
      <c r="N485" s="12" t="str">
        <f t="shared" si="61"/>
        <v>AO</v>
      </c>
      <c r="O485" s="12" t="str">
        <f t="shared" si="62"/>
        <v>A</v>
      </c>
      <c r="P485" s="12" t="str">
        <f t="shared" si="63"/>
        <v>A</v>
      </c>
    </row>
    <row r="486" spans="1:16" x14ac:dyDescent="0.3">
      <c r="A486" s="16" t="str">
        <f t="shared" si="58"/>
        <v>Downtown SFRs</v>
      </c>
      <c r="B486" s="52" t="str">
        <f>VLOOKUP(N486,Keys!$I$3:$J$21,2)</f>
        <v>South Washoe County</v>
      </c>
      <c r="C486" s="52" t="str">
        <f>VLOOKUP(D486,Keys!$Q$3:$S$31,2)</f>
        <v xml:space="preserve">Reno            </v>
      </c>
      <c r="D486" s="57">
        <f>VLOOKUP(N486,Keys!$D$3:$E$118,2)</f>
        <v>89501</v>
      </c>
      <c r="E486" s="12" t="str">
        <f>VLOOKUP(G486,Keys!$A$3:$B$30,2)</f>
        <v>SFR 6,000 - 9,000 Sf Zoning -- Site Values</v>
      </c>
      <c r="F486" s="19" t="str">
        <f t="shared" si="56"/>
        <v>AOJ</v>
      </c>
      <c r="G486" s="21" t="str">
        <f t="shared" si="57"/>
        <v>C</v>
      </c>
      <c r="H486" s="26" t="str">
        <f t="shared" si="59"/>
        <v>ftp://wcftp.washoecounty.us/outtoworld/Neighborhood_Atlas/AO.pdf</v>
      </c>
      <c r="I486" s="30" t="str">
        <f t="shared" si="60"/>
        <v>https://www2.washoecounty.us/assessor/cama/search_download.php?command=dnld&amp;list=nbcsearch&amp;nbc=AOJC</v>
      </c>
      <c r="J486" s="11" t="s">
        <v>1279</v>
      </c>
      <c r="K486" s="23" t="s">
        <v>232</v>
      </c>
      <c r="N486" s="12" t="str">
        <f t="shared" si="61"/>
        <v>AO</v>
      </c>
      <c r="O486" s="12" t="str">
        <f t="shared" si="62"/>
        <v>A</v>
      </c>
      <c r="P486" s="12" t="str">
        <f t="shared" si="63"/>
        <v>C</v>
      </c>
    </row>
    <row r="487" spans="1:16" x14ac:dyDescent="0.3">
      <c r="A487" s="16" t="str">
        <f t="shared" si="58"/>
        <v>Government</v>
      </c>
      <c r="B487" s="52" t="str">
        <f>VLOOKUP(N487,Keys!$I$3:$J$21,2)</f>
        <v>South Washoe County</v>
      </c>
      <c r="C487" s="52" t="str">
        <f>VLOOKUP(D487,Keys!$Q$3:$S$31,2)</f>
        <v xml:space="preserve">Reno            </v>
      </c>
      <c r="D487" s="57">
        <f>VLOOKUP(N487,Keys!$D$3:$E$118,2)</f>
        <v>89501</v>
      </c>
      <c r="E487" s="12" t="str">
        <f>VLOOKUP(G487,Keys!$A$3:$B$30,2)</f>
        <v>Centrally Assessed</v>
      </c>
      <c r="F487" s="19" t="str">
        <f t="shared" si="56"/>
        <v>AOY</v>
      </c>
      <c r="G487" s="21" t="str">
        <f t="shared" si="57"/>
        <v>Y</v>
      </c>
      <c r="H487" s="26" t="str">
        <f t="shared" si="59"/>
        <v>ftp://wcftp.washoecounty.us/outtoworld/Neighborhood_Atlas/AO.pdf</v>
      </c>
      <c r="I487" s="30" t="str">
        <f t="shared" si="60"/>
        <v>https://www2.washoecounty.us/assessor/cama/search_download.php?command=dnld&amp;list=nbcsearch&amp;nbc=AOYY</v>
      </c>
      <c r="J487" s="11" t="s">
        <v>1279</v>
      </c>
      <c r="K487" s="23" t="s">
        <v>235</v>
      </c>
      <c r="N487" s="12" t="str">
        <f t="shared" si="61"/>
        <v>AO</v>
      </c>
      <c r="O487" s="12" t="str">
        <f t="shared" si="62"/>
        <v>A</v>
      </c>
      <c r="P487" s="12" t="str">
        <f t="shared" si="63"/>
        <v>Y</v>
      </c>
    </row>
    <row r="488" spans="1:16" x14ac:dyDescent="0.3">
      <c r="A488" s="16" t="str">
        <f t="shared" si="58"/>
        <v>Windemere Condos</v>
      </c>
      <c r="B488" s="52" t="str">
        <f>VLOOKUP(N488,Keys!$I$3:$J$21,2)</f>
        <v>South Washoe County</v>
      </c>
      <c r="C488" s="52" t="str">
        <f>VLOOKUP(D488,Keys!$Q$3:$S$31,2)</f>
        <v xml:space="preserve">Reno,  Lawton          </v>
      </c>
      <c r="D488" s="57">
        <f>VLOOKUP(N488,Keys!$D$3:$E$118,2)</f>
        <v>89503</v>
      </c>
      <c r="E488" s="12" t="str">
        <f>VLOOKUP(G488,Keys!$A$3:$B$30,2)</f>
        <v>Condos / Townhouse - Site Values</v>
      </c>
      <c r="F488" s="19" t="str">
        <f t="shared" si="56"/>
        <v>BAC</v>
      </c>
      <c r="G488" s="21" t="str">
        <f t="shared" si="57"/>
        <v>A</v>
      </c>
      <c r="H488" s="26" t="str">
        <f t="shared" si="59"/>
        <v>ftp://wcftp.washoecounty.us/outtoworld/Neighborhood_Atlas/BA.pdf</v>
      </c>
      <c r="I488" s="30" t="str">
        <f t="shared" si="60"/>
        <v>https://www2.washoecounty.us/assessor/cama/search_download.php?command=dnld&amp;list=nbcsearch&amp;nbc=BACA</v>
      </c>
      <c r="J488" s="11" t="s">
        <v>1279</v>
      </c>
      <c r="K488" s="23" t="s">
        <v>238</v>
      </c>
      <c r="N488" s="12" t="str">
        <f t="shared" si="61"/>
        <v>BA</v>
      </c>
      <c r="O488" s="12" t="str">
        <f t="shared" si="62"/>
        <v>B</v>
      </c>
      <c r="P488" s="12" t="str">
        <f t="shared" si="63"/>
        <v>A</v>
      </c>
    </row>
    <row r="489" spans="1:16" x14ac:dyDescent="0.3">
      <c r="A489" s="16" t="str">
        <f t="shared" si="58"/>
        <v>Sedona Village</v>
      </c>
      <c r="B489" s="52" t="str">
        <f>VLOOKUP(N489,Keys!$I$3:$J$21,2)</f>
        <v>South Washoe County</v>
      </c>
      <c r="C489" s="52" t="str">
        <f>VLOOKUP(D489,Keys!$Q$3:$S$31,2)</f>
        <v xml:space="preserve">Reno,  Lawton          </v>
      </c>
      <c r="D489" s="57">
        <f>VLOOKUP(N489,Keys!$D$3:$E$118,2)</f>
        <v>89503</v>
      </c>
      <c r="E489" s="12" t="str">
        <f>VLOOKUP(G489,Keys!$A$3:$B$30,2)</f>
        <v>SFR &lt; 6,000 Sf -- Patio Homes -- Site Values</v>
      </c>
      <c r="F489" s="19" t="str">
        <f t="shared" si="56"/>
        <v>BAE</v>
      </c>
      <c r="G489" s="21" t="str">
        <f t="shared" si="57"/>
        <v>B</v>
      </c>
      <c r="H489" s="26" t="str">
        <f t="shared" si="59"/>
        <v>ftp://wcftp.washoecounty.us/outtoworld/Neighborhood_Atlas/BA.pdf</v>
      </c>
      <c r="I489" s="30" t="str">
        <f t="shared" si="60"/>
        <v>https://www2.washoecounty.us/assessor/cama/search_download.php?command=dnld&amp;list=nbcsearch&amp;nbc=BAEB</v>
      </c>
      <c r="J489" s="11" t="s">
        <v>1279</v>
      </c>
      <c r="K489" s="23" t="s">
        <v>241</v>
      </c>
      <c r="N489" s="12" t="str">
        <f t="shared" si="61"/>
        <v>BA</v>
      </c>
      <c r="O489" s="12" t="str">
        <f t="shared" si="62"/>
        <v>B</v>
      </c>
      <c r="P489" s="12" t="str">
        <f t="shared" si="63"/>
        <v>B</v>
      </c>
    </row>
    <row r="490" spans="1:16" x14ac:dyDescent="0.3">
      <c r="A490" s="16" t="str">
        <f t="shared" si="58"/>
        <v>Leadership Parkway</v>
      </c>
      <c r="B490" s="52" t="str">
        <f>VLOOKUP(N490,Keys!$I$3:$J$21,2)</f>
        <v>South Washoe County</v>
      </c>
      <c r="C490" s="52" t="str">
        <f>VLOOKUP(D490,Keys!$Q$3:$S$31,2)</f>
        <v xml:space="preserve">Reno,  Lawton          </v>
      </c>
      <c r="D490" s="57">
        <f>VLOOKUP(N490,Keys!$D$3:$E$118,2)</f>
        <v>89503</v>
      </c>
      <c r="E490" s="12" t="str">
        <f>VLOOKUP(G490,Keys!$A$3:$B$30,2)</f>
        <v>Centrally Assessed</v>
      </c>
      <c r="F490" s="19" t="str">
        <f t="shared" si="56"/>
        <v>BAG</v>
      </c>
      <c r="G490" s="21" t="str">
        <f t="shared" si="57"/>
        <v>Z</v>
      </c>
      <c r="H490" s="26" t="str">
        <f t="shared" si="59"/>
        <v>ftp://wcftp.washoecounty.us/outtoworld/Neighborhood_Atlas/BA.pdf</v>
      </c>
      <c r="I490" s="30" t="str">
        <f t="shared" si="60"/>
        <v>https://www2.washoecounty.us/assessor/cama/search_download.php?command=dnld&amp;list=nbcsearch&amp;nbc=BAGZ</v>
      </c>
      <c r="J490" s="11" t="s">
        <v>1279</v>
      </c>
      <c r="K490" s="23" t="s">
        <v>244</v>
      </c>
      <c r="N490" s="12" t="str">
        <f t="shared" si="61"/>
        <v>BA</v>
      </c>
      <c r="O490" s="12" t="str">
        <f t="shared" si="62"/>
        <v>B</v>
      </c>
      <c r="P490" s="12" t="str">
        <f t="shared" si="63"/>
        <v>Z</v>
      </c>
    </row>
    <row r="491" spans="1:16" x14ac:dyDescent="0.3">
      <c r="A491" s="16" t="str">
        <f t="shared" si="58"/>
        <v>Northgate - Foothills</v>
      </c>
      <c r="B491" s="52" t="str">
        <f>VLOOKUP(N491,Keys!$I$3:$J$21,2)</f>
        <v>South Washoe County</v>
      </c>
      <c r="C491" s="52" t="str">
        <f>VLOOKUP(D491,Keys!$Q$3:$S$31,2)</f>
        <v xml:space="preserve">Reno,  Lawton          </v>
      </c>
      <c r="D491" s="57">
        <f>VLOOKUP(N491,Keys!$D$3:$E$118,2)</f>
        <v>89503</v>
      </c>
      <c r="E491" s="12" t="str">
        <f>VLOOKUP(G491,Keys!$A$3:$B$30,2)</f>
        <v>SFR 6,000 - 9,000 Sf Zoning -- Site Values</v>
      </c>
      <c r="F491" s="19" t="str">
        <f t="shared" si="56"/>
        <v>BAJ</v>
      </c>
      <c r="G491" s="21" t="str">
        <f t="shared" si="57"/>
        <v>C</v>
      </c>
      <c r="H491" s="26" t="str">
        <f t="shared" si="59"/>
        <v>ftp://wcftp.washoecounty.us/outtoworld/Neighborhood_Atlas/BA.pdf</v>
      </c>
      <c r="I491" s="30" t="str">
        <f t="shared" si="60"/>
        <v>https://www2.washoecounty.us/assessor/cama/search_download.php?command=dnld&amp;list=nbcsearch&amp;nbc=BAJC</v>
      </c>
      <c r="J491" s="11" t="s">
        <v>1279</v>
      </c>
      <c r="K491" s="23" t="s">
        <v>247</v>
      </c>
      <c r="N491" s="12" t="str">
        <f t="shared" si="61"/>
        <v>BA</v>
      </c>
      <c r="O491" s="12" t="str">
        <f t="shared" si="62"/>
        <v>B</v>
      </c>
      <c r="P491" s="12" t="str">
        <f t="shared" si="63"/>
        <v>C</v>
      </c>
    </row>
    <row r="492" spans="1:16" x14ac:dyDescent="0.3">
      <c r="A492" s="16" t="str">
        <f t="shared" si="58"/>
        <v>Common Area/Token Value</v>
      </c>
      <c r="B492" s="52" t="str">
        <f>VLOOKUP(N492,Keys!$I$3:$J$21,2)</f>
        <v>South Washoe County</v>
      </c>
      <c r="C492" s="52" t="str">
        <f>VLOOKUP(D492,Keys!$Q$3:$S$31,2)</f>
        <v xml:space="preserve">Reno,  Lawton          </v>
      </c>
      <c r="D492" s="57">
        <f>VLOOKUP(N492,Keys!$D$3:$E$118,2)</f>
        <v>89503</v>
      </c>
      <c r="E492" s="12" t="str">
        <f>VLOOKUP(G492,Keys!$A$3:$B$30,2)</f>
        <v>Token Values -- Common Area / Splinters / Unbuildable</v>
      </c>
      <c r="F492" s="19" t="str">
        <f t="shared" si="56"/>
        <v>BAV</v>
      </c>
      <c r="G492" s="21" t="str">
        <f t="shared" si="57"/>
        <v>V</v>
      </c>
      <c r="H492" s="26" t="str">
        <f t="shared" si="59"/>
        <v>ftp://wcftp.washoecounty.us/outtoworld/Neighborhood_Atlas/BA.pdf</v>
      </c>
      <c r="I492" s="30" t="str">
        <f t="shared" si="60"/>
        <v>https://www2.washoecounty.us/assessor/cama/search_download.php?command=dnld&amp;list=nbcsearch&amp;nbc=BAVV</v>
      </c>
      <c r="J492" s="11" t="s">
        <v>1279</v>
      </c>
      <c r="K492" s="23" t="s">
        <v>250</v>
      </c>
      <c r="N492" s="12" t="str">
        <f t="shared" si="61"/>
        <v>BA</v>
      </c>
      <c r="O492" s="12" t="str">
        <f t="shared" si="62"/>
        <v>B</v>
      </c>
      <c r="P492" s="12" t="str">
        <f t="shared" si="63"/>
        <v>V</v>
      </c>
    </row>
    <row r="493" spans="1:16" x14ac:dyDescent="0.3">
      <c r="A493" s="16" t="str">
        <f t="shared" si="58"/>
        <v>Cantabria Townhomes</v>
      </c>
      <c r="B493" s="52" t="str">
        <f>VLOOKUP(N493,Keys!$I$3:$J$21,2)</f>
        <v>South Washoe County</v>
      </c>
      <c r="C493" s="52" t="str">
        <f>VLOOKUP(D493,Keys!$Q$3:$S$31,2)</f>
        <v xml:space="preserve">Reno,  Mogul, Somersett         </v>
      </c>
      <c r="D493" s="57">
        <f>VLOOKUP(N493,Keys!$D$3:$E$118,2)</f>
        <v>89523</v>
      </c>
      <c r="E493" s="12" t="str">
        <f>VLOOKUP(G493,Keys!$A$3:$B$30,2)</f>
        <v>Condos / Townhouse - Site Values</v>
      </c>
      <c r="F493" s="19" t="str">
        <f t="shared" si="56"/>
        <v>BBB</v>
      </c>
      <c r="G493" s="21" t="str">
        <f t="shared" si="57"/>
        <v>A</v>
      </c>
      <c r="H493" s="26" t="str">
        <f t="shared" si="59"/>
        <v>ftp://wcftp.washoecounty.us/outtoworld/Neighborhood_Atlas/BB.pdf</v>
      </c>
      <c r="I493" s="30" t="str">
        <f t="shared" si="60"/>
        <v>https://www2.washoecounty.us/assessor/cama/search_download.php?command=dnld&amp;list=nbcsearch&amp;nbc=BBBA</v>
      </c>
      <c r="J493" s="11" t="s">
        <v>1279</v>
      </c>
      <c r="K493" s="23" t="s">
        <v>253</v>
      </c>
      <c r="N493" s="12" t="str">
        <f t="shared" si="61"/>
        <v>BB</v>
      </c>
      <c r="O493" s="12" t="str">
        <f t="shared" si="62"/>
        <v>B</v>
      </c>
      <c r="P493" s="12" t="str">
        <f t="shared" si="63"/>
        <v>A</v>
      </c>
    </row>
    <row r="494" spans="1:16" x14ac:dyDescent="0.3">
      <c r="A494" s="16" t="str">
        <f t="shared" si="58"/>
        <v>Multi Family (LUC 13, 30 - 33)</v>
      </c>
      <c r="B494" s="52" t="str">
        <f>VLOOKUP(N494,Keys!$I$3:$J$21,2)</f>
        <v>South Washoe County</v>
      </c>
      <c r="C494" s="52" t="str">
        <f>VLOOKUP(D494,Keys!$Q$3:$S$31,2)</f>
        <v xml:space="preserve">Reno,  Mogul, Somersett         </v>
      </c>
      <c r="D494" s="57">
        <f>VLOOKUP(N494,Keys!$D$3:$E$118,2)</f>
        <v>89523</v>
      </c>
      <c r="E494" s="12" t="str">
        <f>VLOOKUP(G494,Keys!$A$3:$B$30,2)</f>
        <v>MF - Low Density -- Site Values / SF / Unit (LUC 13, 30 thru 33)</v>
      </c>
      <c r="F494" s="19" t="str">
        <f t="shared" si="56"/>
        <v>BBE</v>
      </c>
      <c r="G494" s="21" t="str">
        <f t="shared" si="57"/>
        <v>K</v>
      </c>
      <c r="H494" s="26" t="str">
        <f t="shared" si="59"/>
        <v>ftp://wcftp.washoecounty.us/outtoworld/Neighborhood_Atlas/BB.pdf</v>
      </c>
      <c r="I494" s="30" t="str">
        <f t="shared" si="60"/>
        <v>https://www2.washoecounty.us/assessor/cama/search_download.php?command=dnld&amp;list=nbcsearch&amp;nbc=BBEK</v>
      </c>
      <c r="J494" s="11" t="s">
        <v>1279</v>
      </c>
      <c r="K494" s="23" t="s">
        <v>256</v>
      </c>
      <c r="N494" s="12" t="str">
        <f t="shared" si="61"/>
        <v>BB</v>
      </c>
      <c r="O494" s="12" t="str">
        <f t="shared" si="62"/>
        <v>B</v>
      </c>
      <c r="P494" s="12" t="str">
        <f t="shared" si="63"/>
        <v>K</v>
      </c>
    </row>
    <row r="495" spans="1:16" x14ac:dyDescent="0.3">
      <c r="A495" s="16" t="str">
        <f t="shared" si="58"/>
        <v>Vacant SFR Land</v>
      </c>
      <c r="B495" s="52" t="str">
        <f>VLOOKUP(N495,Keys!$I$3:$J$21,2)</f>
        <v>South Washoe County</v>
      </c>
      <c r="C495" s="52" t="str">
        <f>VLOOKUP(D495,Keys!$Q$3:$S$31,2)</f>
        <v xml:space="preserve">Reno,  Mogul, Somersett         </v>
      </c>
      <c r="D495" s="57">
        <f>VLOOKUP(N495,Keys!$D$3:$E$118,2)</f>
        <v>89523</v>
      </c>
      <c r="E495" s="12" t="str">
        <f>VLOOKUP(G495,Keys!$A$3:$B$30,2)</f>
        <v>SFR &lt; 6,000 Sf -- Patio Homes -- Site Values</v>
      </c>
      <c r="F495" s="19" t="str">
        <f t="shared" si="56"/>
        <v>BBG</v>
      </c>
      <c r="G495" s="21" t="str">
        <f t="shared" si="57"/>
        <v>B</v>
      </c>
      <c r="H495" s="26" t="str">
        <f t="shared" si="59"/>
        <v>ftp://wcftp.washoecounty.us/outtoworld/Neighborhood_Atlas/BB.pdf</v>
      </c>
      <c r="I495" s="30" t="str">
        <f t="shared" si="60"/>
        <v>https://www2.washoecounty.us/assessor/cama/search_download.php?command=dnld&amp;list=nbcsearch&amp;nbc=BBGB</v>
      </c>
      <c r="J495" s="11" t="s">
        <v>1279</v>
      </c>
      <c r="K495" s="23" t="s">
        <v>259</v>
      </c>
      <c r="N495" s="12" t="str">
        <f t="shared" si="61"/>
        <v>BB</v>
      </c>
      <c r="O495" s="12" t="str">
        <f t="shared" si="62"/>
        <v>B</v>
      </c>
      <c r="P495" s="12" t="str">
        <f t="shared" si="63"/>
        <v>B</v>
      </c>
    </row>
    <row r="496" spans="1:16" x14ac:dyDescent="0.3">
      <c r="A496" s="16" t="str">
        <f t="shared" si="58"/>
        <v>Grand View/Grand Summit</v>
      </c>
      <c r="B496" s="52" t="str">
        <f>VLOOKUP(N496,Keys!$I$3:$J$21,2)</f>
        <v>South Washoe County</v>
      </c>
      <c r="C496" s="52" t="str">
        <f>VLOOKUP(D496,Keys!$Q$3:$S$31,2)</f>
        <v xml:space="preserve">Reno,  Mogul, Somersett         </v>
      </c>
      <c r="D496" s="57">
        <f>VLOOKUP(N496,Keys!$D$3:$E$118,2)</f>
        <v>89523</v>
      </c>
      <c r="E496" s="12" t="str">
        <f>VLOOKUP(G496,Keys!$A$3:$B$30,2)</f>
        <v>SFR 6,000 - 9,000 Sf Zoning -- Site Values</v>
      </c>
      <c r="F496" s="19" t="str">
        <f t="shared" si="56"/>
        <v>BBJ</v>
      </c>
      <c r="G496" s="21" t="str">
        <f t="shared" si="57"/>
        <v>C</v>
      </c>
      <c r="H496" s="26" t="str">
        <f t="shared" si="59"/>
        <v>ftp://wcftp.washoecounty.us/outtoworld/Neighborhood_Atlas/BB.pdf</v>
      </c>
      <c r="I496" s="30" t="str">
        <f t="shared" si="60"/>
        <v>https://www2.washoecounty.us/assessor/cama/search_download.php?command=dnld&amp;list=nbcsearch&amp;nbc=BBJC</v>
      </c>
      <c r="J496" s="11" t="s">
        <v>1279</v>
      </c>
      <c r="K496" s="23" t="s">
        <v>262</v>
      </c>
      <c r="N496" s="12" t="str">
        <f t="shared" si="61"/>
        <v>BB</v>
      </c>
      <c r="O496" s="12" t="str">
        <f t="shared" si="62"/>
        <v>B</v>
      </c>
      <c r="P496" s="12" t="str">
        <f t="shared" si="63"/>
        <v>C</v>
      </c>
    </row>
    <row r="497" spans="1:16" x14ac:dyDescent="0.3">
      <c r="A497" s="16" t="str">
        <f t="shared" si="58"/>
        <v>Government</v>
      </c>
      <c r="B497" s="52" t="str">
        <f>VLOOKUP(N497,Keys!$I$3:$J$21,2)</f>
        <v>South Washoe County</v>
      </c>
      <c r="C497" s="52" t="str">
        <f>VLOOKUP(D497,Keys!$Q$3:$S$31,2)</f>
        <v xml:space="preserve">Reno,  Mogul, Somersett         </v>
      </c>
      <c r="D497" s="57">
        <f>VLOOKUP(N497,Keys!$D$3:$E$118,2)</f>
        <v>89523</v>
      </c>
      <c r="E497" s="12" t="str">
        <f>VLOOKUP(G497,Keys!$A$3:$B$30,2)</f>
        <v>Centrally Assessed</v>
      </c>
      <c r="F497" s="19" t="str">
        <f t="shared" si="56"/>
        <v>BBY</v>
      </c>
      <c r="G497" s="21" t="str">
        <f t="shared" si="57"/>
        <v>Y</v>
      </c>
      <c r="H497" s="26" t="str">
        <f t="shared" si="59"/>
        <v>ftp://wcftp.washoecounty.us/outtoworld/Neighborhood_Atlas/BB.pdf</v>
      </c>
      <c r="I497" s="30" t="str">
        <f t="shared" si="60"/>
        <v>https://www2.washoecounty.us/assessor/cama/search_download.php?command=dnld&amp;list=nbcsearch&amp;nbc=BBYY</v>
      </c>
      <c r="J497" s="11" t="s">
        <v>1279</v>
      </c>
      <c r="K497" s="23" t="s">
        <v>265</v>
      </c>
      <c r="N497" s="12" t="str">
        <f t="shared" si="61"/>
        <v>BB</v>
      </c>
      <c r="O497" s="12" t="str">
        <f t="shared" si="62"/>
        <v>B</v>
      </c>
      <c r="P497" s="12" t="str">
        <f t="shared" si="63"/>
        <v>Y</v>
      </c>
    </row>
    <row r="498" spans="1:16" x14ac:dyDescent="0.3">
      <c r="A498" s="16" t="str">
        <f t="shared" si="58"/>
        <v>Commercial</v>
      </c>
      <c r="B498" s="52" t="str">
        <f>VLOOKUP(N498,Keys!$I$3:$J$21,2)</f>
        <v>South Washoe County</v>
      </c>
      <c r="C498" s="52" t="str">
        <f>VLOOKUP(D498,Keys!$Q$3:$S$31,2)</f>
        <v xml:space="preserve">Reno,  Lawton          </v>
      </c>
      <c r="D498" s="57">
        <f>VLOOKUP(N498,Keys!$D$3:$E$118,2)</f>
        <v>89503</v>
      </c>
      <c r="E498" s="12" t="str">
        <f>VLOOKUP(G498,Keys!$A$3:$B$30,2)</f>
        <v>Commercial - General -- Square Foot Values</v>
      </c>
      <c r="F498" s="19" t="str">
        <f t="shared" si="56"/>
        <v>BCA</v>
      </c>
      <c r="G498" s="21" t="str">
        <f t="shared" si="57"/>
        <v>Q</v>
      </c>
      <c r="H498" s="26" t="str">
        <f t="shared" si="59"/>
        <v>ftp://wcftp.washoecounty.us/outtoworld/Neighborhood_Atlas/BC.pdf</v>
      </c>
      <c r="I498" s="30" t="str">
        <f t="shared" si="60"/>
        <v>https://www2.washoecounty.us/assessor/cama/search_download.php?command=dnld&amp;list=nbcsearch&amp;nbc=BCAQ</v>
      </c>
      <c r="J498" s="11" t="s">
        <v>1279</v>
      </c>
      <c r="K498" s="23" t="s">
        <v>268</v>
      </c>
      <c r="N498" s="12" t="str">
        <f t="shared" si="61"/>
        <v>BC</v>
      </c>
      <c r="O498" s="12" t="str">
        <f t="shared" si="62"/>
        <v>B</v>
      </c>
      <c r="P498" s="12" t="str">
        <f t="shared" si="63"/>
        <v>Q</v>
      </c>
    </row>
    <row r="499" spans="1:16" x14ac:dyDescent="0.3">
      <c r="A499" s="16" t="str">
        <f t="shared" si="58"/>
        <v>Multi Family (LUC of 13, 30 - 33)</v>
      </c>
      <c r="B499" s="52" t="str">
        <f>VLOOKUP(N499,Keys!$I$3:$J$21,2)</f>
        <v>South Washoe County</v>
      </c>
      <c r="C499" s="52" t="str">
        <f>VLOOKUP(D499,Keys!$Q$3:$S$31,2)</f>
        <v xml:space="preserve">Reno,  Lawton          </v>
      </c>
      <c r="D499" s="57">
        <f>VLOOKUP(N499,Keys!$D$3:$E$118,2)</f>
        <v>89503</v>
      </c>
      <c r="E499" s="12" t="str">
        <f>VLOOKUP(G499,Keys!$A$3:$B$30,2)</f>
        <v>MF - Low Density -- Site Values / SF / Unit (LUC 13, 30 thru 33)</v>
      </c>
      <c r="F499" s="19" t="str">
        <f t="shared" si="56"/>
        <v>BCB</v>
      </c>
      <c r="G499" s="21" t="str">
        <f t="shared" si="57"/>
        <v>K</v>
      </c>
      <c r="H499" s="26" t="str">
        <f t="shared" si="59"/>
        <v>ftp://wcftp.washoecounty.us/outtoworld/Neighborhood_Atlas/BC.pdf</v>
      </c>
      <c r="I499" s="30" t="str">
        <f t="shared" si="60"/>
        <v>https://www2.washoecounty.us/assessor/cama/search_download.php?command=dnld&amp;list=nbcsearch&amp;nbc=BCBK</v>
      </c>
      <c r="J499" s="11" t="s">
        <v>1279</v>
      </c>
      <c r="K499" s="23" t="s">
        <v>271</v>
      </c>
      <c r="N499" s="12" t="str">
        <f t="shared" si="61"/>
        <v>BC</v>
      </c>
      <c r="O499" s="12" t="str">
        <f t="shared" si="62"/>
        <v>B</v>
      </c>
      <c r="P499" s="12" t="str">
        <f t="shared" si="63"/>
        <v>K</v>
      </c>
    </row>
    <row r="500" spans="1:16" x14ac:dyDescent="0.3">
      <c r="A500" s="16" t="str">
        <f t="shared" si="58"/>
        <v>Stardust Gardens Condos</v>
      </c>
      <c r="B500" s="52" t="str">
        <f>VLOOKUP(N500,Keys!$I$3:$J$21,2)</f>
        <v>South Washoe County</v>
      </c>
      <c r="C500" s="52" t="str">
        <f>VLOOKUP(D500,Keys!$Q$3:$S$31,2)</f>
        <v xml:space="preserve">Reno,  Lawton          </v>
      </c>
      <c r="D500" s="57">
        <f>VLOOKUP(N500,Keys!$D$3:$E$118,2)</f>
        <v>89503</v>
      </c>
      <c r="E500" s="12" t="str">
        <f>VLOOKUP(G500,Keys!$A$3:$B$30,2)</f>
        <v>Condos / Townhouse - Site Values</v>
      </c>
      <c r="F500" s="19" t="str">
        <f t="shared" si="56"/>
        <v>BCD</v>
      </c>
      <c r="G500" s="21" t="str">
        <f t="shared" si="57"/>
        <v>A</v>
      </c>
      <c r="H500" s="26" t="str">
        <f t="shared" si="59"/>
        <v>ftp://wcftp.washoecounty.us/outtoworld/Neighborhood_Atlas/BC.pdf</v>
      </c>
      <c r="I500" s="30" t="str">
        <f t="shared" si="60"/>
        <v>https://www2.washoecounty.us/assessor/cama/search_download.php?command=dnld&amp;list=nbcsearch&amp;nbc=BCDA</v>
      </c>
      <c r="J500" s="11" t="s">
        <v>1279</v>
      </c>
      <c r="K500" s="23" t="s">
        <v>274</v>
      </c>
      <c r="N500" s="12" t="str">
        <f t="shared" si="61"/>
        <v>BC</v>
      </c>
      <c r="O500" s="12" t="str">
        <f t="shared" si="62"/>
        <v>B</v>
      </c>
      <c r="P500" s="12" t="str">
        <f t="shared" si="63"/>
        <v>A</v>
      </c>
    </row>
    <row r="501" spans="1:16" x14ac:dyDescent="0.3">
      <c r="A501" s="16" t="str">
        <f t="shared" si="58"/>
        <v>Government</v>
      </c>
      <c r="B501" s="52" t="str">
        <f>VLOOKUP(N501,Keys!$I$3:$J$21,2)</f>
        <v>South Washoe County</v>
      </c>
      <c r="C501" s="52" t="str">
        <f>VLOOKUP(D501,Keys!$Q$3:$S$31,2)</f>
        <v xml:space="preserve">Reno,  Lawton          </v>
      </c>
      <c r="D501" s="57">
        <f>VLOOKUP(N501,Keys!$D$3:$E$118,2)</f>
        <v>89503</v>
      </c>
      <c r="E501" s="12" t="str">
        <f>VLOOKUP(G501,Keys!$A$3:$B$30,2)</f>
        <v>Centrally Assessed</v>
      </c>
      <c r="F501" s="19" t="str">
        <f t="shared" si="56"/>
        <v>BCY</v>
      </c>
      <c r="G501" s="21" t="str">
        <f t="shared" si="57"/>
        <v>Y</v>
      </c>
      <c r="H501" s="26" t="str">
        <f t="shared" si="59"/>
        <v>ftp://wcftp.washoecounty.us/outtoworld/Neighborhood_Atlas/BC.pdf</v>
      </c>
      <c r="I501" s="30" t="str">
        <f t="shared" si="60"/>
        <v>https://www2.washoecounty.us/assessor/cama/search_download.php?command=dnld&amp;list=nbcsearch&amp;nbc=BCYY</v>
      </c>
      <c r="J501" s="11" t="s">
        <v>1279</v>
      </c>
      <c r="K501" s="23" t="s">
        <v>277</v>
      </c>
      <c r="N501" s="12" t="str">
        <f t="shared" si="61"/>
        <v>BC</v>
      </c>
      <c r="O501" s="12" t="str">
        <f t="shared" si="62"/>
        <v>B</v>
      </c>
      <c r="P501" s="12" t="str">
        <f t="shared" si="63"/>
        <v>Y</v>
      </c>
    </row>
    <row r="502" spans="1:16" x14ac:dyDescent="0.3">
      <c r="A502" s="16" t="str">
        <f t="shared" si="58"/>
        <v>University of Nevada</v>
      </c>
      <c r="B502" s="52" t="str">
        <f>VLOOKUP(N502,Keys!$I$3:$J$21,2)</f>
        <v>South Washoe County</v>
      </c>
      <c r="C502" s="52" t="str">
        <f>VLOOKUP(D502,Keys!$Q$3:$S$31,2)</f>
        <v xml:space="preserve">Reno,  Lawton          </v>
      </c>
      <c r="D502" s="57">
        <f>VLOOKUP(N502,Keys!$D$3:$E$118,2)</f>
        <v>89503</v>
      </c>
      <c r="E502" s="12" t="str">
        <f>VLOOKUP(G502,Keys!$A$3:$B$30,2)</f>
        <v>Centrally Assessed</v>
      </c>
      <c r="F502" s="19" t="str">
        <f t="shared" si="56"/>
        <v>BDA</v>
      </c>
      <c r="G502" s="21" t="str">
        <f t="shared" si="57"/>
        <v>Y</v>
      </c>
      <c r="H502" s="26" t="str">
        <f t="shared" si="59"/>
        <v>ftp://wcftp.washoecounty.us/outtoworld/Neighborhood_Atlas/BD.pdf</v>
      </c>
      <c r="I502" s="30" t="str">
        <f t="shared" si="60"/>
        <v>https://www2.washoecounty.us/assessor/cama/search_download.php?command=dnld&amp;list=nbcsearch&amp;nbc=BDAY</v>
      </c>
      <c r="J502" s="11" t="s">
        <v>1279</v>
      </c>
      <c r="K502" s="23" t="s">
        <v>280</v>
      </c>
      <c r="N502" s="12" t="str">
        <f t="shared" si="61"/>
        <v>BD</v>
      </c>
      <c r="O502" s="12" t="str">
        <f t="shared" si="62"/>
        <v>B</v>
      </c>
      <c r="P502" s="12" t="str">
        <f t="shared" si="63"/>
        <v>Y</v>
      </c>
    </row>
    <row r="503" spans="1:16" x14ac:dyDescent="0.3">
      <c r="A503" s="16" t="str">
        <f t="shared" si="58"/>
        <v>Multi Family</v>
      </c>
      <c r="B503" s="52" t="str">
        <f>VLOOKUP(N503,Keys!$I$3:$J$21,2)</f>
        <v>South Washoe County</v>
      </c>
      <c r="C503" s="52" t="str">
        <f>VLOOKUP(D503,Keys!$Q$3:$S$31,2)</f>
        <v xml:space="preserve">Reno,  Lawton          </v>
      </c>
      <c r="D503" s="57">
        <f>VLOOKUP(N503,Keys!$D$3:$E$118,2)</f>
        <v>89503</v>
      </c>
      <c r="E503" s="12" t="str">
        <f>VLOOKUP(G503,Keys!$A$3:$B$30,2)</f>
        <v>MF - Low Density -- Site Values / SF / Unit (LUC 13, 30 thru 33)</v>
      </c>
      <c r="F503" s="19" t="str">
        <f t="shared" si="56"/>
        <v>BDC</v>
      </c>
      <c r="G503" s="21" t="str">
        <f t="shared" si="57"/>
        <v>K</v>
      </c>
      <c r="H503" s="26" t="str">
        <f t="shared" si="59"/>
        <v>ftp://wcftp.washoecounty.us/outtoworld/Neighborhood_Atlas/BD.pdf</v>
      </c>
      <c r="I503" s="30" t="str">
        <f t="shared" si="60"/>
        <v>https://www2.washoecounty.us/assessor/cama/search_download.php?command=dnld&amp;list=nbcsearch&amp;nbc=BDCK</v>
      </c>
      <c r="J503" s="11" t="s">
        <v>1279</v>
      </c>
      <c r="K503" s="23" t="s">
        <v>283</v>
      </c>
      <c r="N503" s="12" t="str">
        <f t="shared" si="61"/>
        <v>BD</v>
      </c>
      <c r="O503" s="12" t="str">
        <f t="shared" si="62"/>
        <v>B</v>
      </c>
      <c r="P503" s="12" t="str">
        <f t="shared" si="63"/>
        <v>K</v>
      </c>
    </row>
    <row r="504" spans="1:16" x14ac:dyDescent="0.3">
      <c r="A504" s="16" t="str">
        <f t="shared" si="58"/>
        <v>Cemetery (Parceled)</v>
      </c>
      <c r="B504" s="52" t="str">
        <f>VLOOKUP(N504,Keys!$I$3:$J$21,2)</f>
        <v>South Washoe County</v>
      </c>
      <c r="C504" s="52" t="str">
        <f>VLOOKUP(D504,Keys!$Q$3:$S$31,2)</f>
        <v xml:space="preserve">Reno,  Lawton          </v>
      </c>
      <c r="D504" s="57">
        <f>VLOOKUP(N504,Keys!$D$3:$E$118,2)</f>
        <v>89503</v>
      </c>
      <c r="E504" s="12" t="str">
        <f>VLOOKUP(G504,Keys!$A$3:$B$30,2)</f>
        <v>Centrally Assessed</v>
      </c>
      <c r="F504" s="19" t="str">
        <f t="shared" si="56"/>
        <v>BDF</v>
      </c>
      <c r="G504" s="21" t="str">
        <f t="shared" si="57"/>
        <v>Z</v>
      </c>
      <c r="H504" s="26" t="str">
        <f t="shared" si="59"/>
        <v>ftp://wcftp.washoecounty.us/outtoworld/Neighborhood_Atlas/BD.pdf</v>
      </c>
      <c r="I504" s="30" t="str">
        <f t="shared" si="60"/>
        <v>https://www2.washoecounty.us/assessor/cama/search_download.php?command=dnld&amp;list=nbcsearch&amp;nbc=BDFZ</v>
      </c>
      <c r="J504" s="11" t="s">
        <v>1279</v>
      </c>
      <c r="K504" s="23" t="s">
        <v>286</v>
      </c>
      <c r="N504" s="12" t="str">
        <f t="shared" si="61"/>
        <v>BD</v>
      </c>
      <c r="O504" s="12" t="str">
        <f t="shared" si="62"/>
        <v>B</v>
      </c>
      <c r="P504" s="12" t="str">
        <f t="shared" si="63"/>
        <v>Z</v>
      </c>
    </row>
    <row r="505" spans="1:16" x14ac:dyDescent="0.3">
      <c r="A505" s="16" t="str">
        <f t="shared" si="58"/>
        <v>Government</v>
      </c>
      <c r="B505" s="52" t="str">
        <f>VLOOKUP(N505,Keys!$I$3:$J$21,2)</f>
        <v>South Washoe County</v>
      </c>
      <c r="C505" s="52" t="str">
        <f>VLOOKUP(D505,Keys!$Q$3:$S$31,2)</f>
        <v xml:space="preserve">Reno,  Lawton          </v>
      </c>
      <c r="D505" s="57">
        <f>VLOOKUP(N505,Keys!$D$3:$E$118,2)</f>
        <v>89503</v>
      </c>
      <c r="E505" s="12" t="str">
        <f>VLOOKUP(G505,Keys!$A$3:$B$30,2)</f>
        <v>Centrally Assessed</v>
      </c>
      <c r="F505" s="19" t="str">
        <f t="shared" si="56"/>
        <v>BDY</v>
      </c>
      <c r="G505" s="21" t="str">
        <f t="shared" si="57"/>
        <v>Y</v>
      </c>
      <c r="H505" s="26" t="str">
        <f t="shared" si="59"/>
        <v>ftp://wcftp.washoecounty.us/outtoworld/Neighborhood_Atlas/BD.pdf</v>
      </c>
      <c r="I505" s="30" t="str">
        <f t="shared" si="60"/>
        <v>https://www2.washoecounty.us/assessor/cama/search_download.php?command=dnld&amp;list=nbcsearch&amp;nbc=BDYY</v>
      </c>
      <c r="J505" s="11" t="s">
        <v>1279</v>
      </c>
      <c r="K505" s="23" t="s">
        <v>289</v>
      </c>
      <c r="N505" s="12" t="str">
        <f t="shared" si="61"/>
        <v>BD</v>
      </c>
      <c r="O505" s="12" t="str">
        <f t="shared" si="62"/>
        <v>B</v>
      </c>
      <c r="P505" s="12" t="str">
        <f t="shared" si="63"/>
        <v>Y</v>
      </c>
    </row>
    <row r="506" spans="1:16" x14ac:dyDescent="0.3">
      <c r="A506" s="16" t="str">
        <f t="shared" si="58"/>
        <v>University Hills Professional Center</v>
      </c>
      <c r="B506" s="52" t="str">
        <f>VLOOKUP(N506,Keys!$I$3:$J$21,2)</f>
        <v>South Washoe County</v>
      </c>
      <c r="C506" s="52" t="str">
        <f>VLOOKUP(D506,Keys!$Q$3:$S$31,2)</f>
        <v xml:space="preserve">Reno            </v>
      </c>
      <c r="D506" s="57">
        <f>VLOOKUP(N506,Keys!$D$3:$E$118,2)</f>
        <v>89512</v>
      </c>
      <c r="E506" s="12" t="str">
        <f>VLOOKUP(G506,Keys!$A$3:$B$30,2)</f>
        <v>Office Condos -- Square Foot / Site Values</v>
      </c>
      <c r="F506" s="19" t="str">
        <f t="shared" si="56"/>
        <v>BEA</v>
      </c>
      <c r="G506" s="21" t="str">
        <f t="shared" si="57"/>
        <v>P</v>
      </c>
      <c r="H506" s="26" t="str">
        <f t="shared" si="59"/>
        <v>ftp://wcftp.washoecounty.us/outtoworld/Neighborhood_Atlas/BE.pdf</v>
      </c>
      <c r="I506" s="30" t="str">
        <f t="shared" si="60"/>
        <v>https://www2.washoecounty.us/assessor/cama/search_download.php?command=dnld&amp;list=nbcsearch&amp;nbc=BEAP</v>
      </c>
      <c r="J506" s="11" t="s">
        <v>1279</v>
      </c>
      <c r="K506" s="23" t="s">
        <v>292</v>
      </c>
      <c r="N506" s="12" t="str">
        <f t="shared" si="61"/>
        <v>BE</v>
      </c>
      <c r="O506" s="12" t="str">
        <f t="shared" si="62"/>
        <v>B</v>
      </c>
      <c r="P506" s="12" t="str">
        <f t="shared" si="63"/>
        <v>P</v>
      </c>
    </row>
    <row r="507" spans="1:16" x14ac:dyDescent="0.3">
      <c r="A507" s="16" t="str">
        <f t="shared" si="58"/>
        <v>McCarran Knolls Condos</v>
      </c>
      <c r="B507" s="52" t="str">
        <f>VLOOKUP(N507,Keys!$I$3:$J$21,2)</f>
        <v>South Washoe County</v>
      </c>
      <c r="C507" s="52" t="str">
        <f>VLOOKUP(D507,Keys!$Q$3:$S$31,2)</f>
        <v xml:space="preserve">Reno            </v>
      </c>
      <c r="D507" s="57">
        <f>VLOOKUP(N507,Keys!$D$3:$E$118,2)</f>
        <v>89512</v>
      </c>
      <c r="E507" s="12" t="str">
        <f>VLOOKUP(G507,Keys!$A$3:$B$30,2)</f>
        <v>Condos / Townhouse - Site Values</v>
      </c>
      <c r="F507" s="19" t="str">
        <f t="shared" si="56"/>
        <v>BED</v>
      </c>
      <c r="G507" s="21" t="str">
        <f t="shared" si="57"/>
        <v>A</v>
      </c>
      <c r="H507" s="26" t="str">
        <f t="shared" si="59"/>
        <v>ftp://wcftp.washoecounty.us/outtoworld/Neighborhood_Atlas/BE.pdf</v>
      </c>
      <c r="I507" s="30" t="str">
        <f t="shared" si="60"/>
        <v>https://www2.washoecounty.us/assessor/cama/search_download.php?command=dnld&amp;list=nbcsearch&amp;nbc=BEDA</v>
      </c>
      <c r="J507" s="11" t="s">
        <v>1279</v>
      </c>
      <c r="K507" s="23" t="s">
        <v>295</v>
      </c>
      <c r="N507" s="12" t="str">
        <f t="shared" si="61"/>
        <v>BE</v>
      </c>
      <c r="O507" s="12" t="str">
        <f t="shared" si="62"/>
        <v>B</v>
      </c>
      <c r="P507" s="12" t="str">
        <f t="shared" si="63"/>
        <v>A</v>
      </c>
    </row>
    <row r="508" spans="1:16" x14ac:dyDescent="0.3">
      <c r="A508" s="16" t="str">
        <f t="shared" si="58"/>
        <v>Wolf Run Condos</v>
      </c>
      <c r="B508" s="52" t="str">
        <f>VLOOKUP(N508,Keys!$I$3:$J$21,2)</f>
        <v>South Washoe County</v>
      </c>
      <c r="C508" s="52" t="str">
        <f>VLOOKUP(D508,Keys!$Q$3:$S$31,2)</f>
        <v xml:space="preserve">Reno            </v>
      </c>
      <c r="D508" s="57">
        <f>VLOOKUP(N508,Keys!$D$3:$E$118,2)</f>
        <v>89512</v>
      </c>
      <c r="E508" s="12" t="str">
        <f>VLOOKUP(G508,Keys!$A$3:$B$30,2)</f>
        <v>MF - Low to Medium Density --14-21</v>
      </c>
      <c r="F508" s="19" t="str">
        <f t="shared" si="56"/>
        <v>BEF</v>
      </c>
      <c r="G508" s="21" t="str">
        <f t="shared" si="57"/>
        <v>M</v>
      </c>
      <c r="H508" s="26" t="str">
        <f t="shared" si="59"/>
        <v>ftp://wcftp.washoecounty.us/outtoworld/Neighborhood_Atlas/BE.pdf</v>
      </c>
      <c r="I508" s="30" t="str">
        <f t="shared" si="60"/>
        <v>https://www2.washoecounty.us/assessor/cama/search_download.php?command=dnld&amp;list=nbcsearch&amp;nbc=BEFM</v>
      </c>
      <c r="J508" s="11" t="s">
        <v>1279</v>
      </c>
      <c r="K508" s="23" t="s">
        <v>298</v>
      </c>
      <c r="N508" s="12" t="str">
        <f t="shared" si="61"/>
        <v>BE</v>
      </c>
      <c r="O508" s="12" t="str">
        <f t="shared" si="62"/>
        <v>B</v>
      </c>
      <c r="P508" s="12" t="str">
        <f t="shared" si="63"/>
        <v>M</v>
      </c>
    </row>
    <row r="509" spans="1:16" x14ac:dyDescent="0.3">
      <c r="A509" s="16" t="str">
        <f t="shared" si="58"/>
        <v>Vacant SFR land</v>
      </c>
      <c r="B509" s="52" t="str">
        <f>VLOOKUP(N509,Keys!$I$3:$J$21,2)</f>
        <v>South Washoe County</v>
      </c>
      <c r="C509" s="52" t="str">
        <f>VLOOKUP(D509,Keys!$Q$3:$S$31,2)</f>
        <v xml:space="preserve">Reno            </v>
      </c>
      <c r="D509" s="57">
        <f>VLOOKUP(N509,Keys!$D$3:$E$118,2)</f>
        <v>89512</v>
      </c>
      <c r="E509" s="12" t="str">
        <f>VLOOKUP(G509,Keys!$A$3:$B$30,2)</f>
        <v>Centrally Assessed</v>
      </c>
      <c r="F509" s="19" t="str">
        <f t="shared" si="56"/>
        <v>BEG</v>
      </c>
      <c r="G509" s="21" t="str">
        <f t="shared" si="57"/>
        <v>Z</v>
      </c>
      <c r="H509" s="26" t="str">
        <f t="shared" si="59"/>
        <v>ftp://wcftp.washoecounty.us/outtoworld/Neighborhood_Atlas/BE.pdf</v>
      </c>
      <c r="I509" s="30" t="str">
        <f t="shared" si="60"/>
        <v>https://www2.washoecounty.us/assessor/cama/search_download.php?command=dnld&amp;list=nbcsearch&amp;nbc=BEGZ</v>
      </c>
      <c r="J509" s="11" t="s">
        <v>1279</v>
      </c>
      <c r="K509" s="23" t="s">
        <v>301</v>
      </c>
      <c r="N509" s="12" t="str">
        <f t="shared" si="61"/>
        <v>BE</v>
      </c>
      <c r="O509" s="12" t="str">
        <f t="shared" si="62"/>
        <v>B</v>
      </c>
      <c r="P509" s="12" t="str">
        <f t="shared" si="63"/>
        <v>Z</v>
      </c>
    </row>
    <row r="510" spans="1:16" x14ac:dyDescent="0.3">
      <c r="A510" s="16" t="str">
        <f t="shared" si="58"/>
        <v>Sherman Park Townhomes</v>
      </c>
      <c r="B510" s="52" t="str">
        <f>VLOOKUP(N510,Keys!$I$3:$J$21,2)</f>
        <v>South Washoe County</v>
      </c>
      <c r="C510" s="52" t="str">
        <f>VLOOKUP(D510,Keys!$Q$3:$S$31,2)</f>
        <v xml:space="preserve">Reno            </v>
      </c>
      <c r="D510" s="57">
        <f>VLOOKUP(N510,Keys!$D$3:$E$118,2)</f>
        <v>89512</v>
      </c>
      <c r="E510" s="12" t="str">
        <f>VLOOKUP(G510,Keys!$A$3:$B$30,2)</f>
        <v>SFR &lt; 6,000 Sf -- Patio Homes -- Site Values</v>
      </c>
      <c r="F510" s="19" t="str">
        <f t="shared" si="56"/>
        <v>BEI</v>
      </c>
      <c r="G510" s="21" t="str">
        <f t="shared" si="57"/>
        <v>B</v>
      </c>
      <c r="H510" s="26" t="str">
        <f t="shared" si="59"/>
        <v>ftp://wcftp.washoecounty.us/outtoworld/Neighborhood_Atlas/BE.pdf</v>
      </c>
      <c r="I510" s="30" t="str">
        <f t="shared" si="60"/>
        <v>https://www2.washoecounty.us/assessor/cama/search_download.php?command=dnld&amp;list=nbcsearch&amp;nbc=BEIB</v>
      </c>
      <c r="J510" s="11" t="s">
        <v>1279</v>
      </c>
      <c r="K510" s="23" t="s">
        <v>304</v>
      </c>
      <c r="N510" s="12" t="str">
        <f t="shared" si="61"/>
        <v>BE</v>
      </c>
      <c r="O510" s="12" t="str">
        <f t="shared" si="62"/>
        <v>B</v>
      </c>
      <c r="P510" s="12" t="str">
        <f t="shared" si="63"/>
        <v>B</v>
      </c>
    </row>
    <row r="511" spans="1:16" x14ac:dyDescent="0.3">
      <c r="A511" s="16" t="str">
        <f t="shared" si="58"/>
        <v>Industrial</v>
      </c>
      <c r="B511" s="52" t="str">
        <f>VLOOKUP(N511,Keys!$I$3:$J$21,2)</f>
        <v>South Washoe County</v>
      </c>
      <c r="C511" s="52" t="str">
        <f>VLOOKUP(D511,Keys!$Q$3:$S$31,2)</f>
        <v xml:space="preserve">Reno            </v>
      </c>
      <c r="D511" s="57">
        <f>VLOOKUP(N511,Keys!$D$3:$E$118,2)</f>
        <v>89512</v>
      </c>
      <c r="E511" s="12" t="str">
        <f>VLOOKUP(G511,Keys!$A$3:$B$30,2)</f>
        <v>Industrial -- Square Foot Values</v>
      </c>
      <c r="F511" s="19" t="str">
        <f t="shared" si="56"/>
        <v>BEJ</v>
      </c>
      <c r="G511" s="21" t="str">
        <f t="shared" si="57"/>
        <v>U</v>
      </c>
      <c r="H511" s="26" t="str">
        <f t="shared" si="59"/>
        <v>ftp://wcftp.washoecounty.us/outtoworld/Neighborhood_Atlas/BE.pdf</v>
      </c>
      <c r="I511" s="30" t="str">
        <f t="shared" si="60"/>
        <v>https://www2.washoecounty.us/assessor/cama/search_download.php?command=dnld&amp;list=nbcsearch&amp;nbc=BEJU</v>
      </c>
      <c r="J511" s="11" t="s">
        <v>1279</v>
      </c>
      <c r="K511" s="23" t="s">
        <v>307</v>
      </c>
      <c r="N511" s="12" t="str">
        <f t="shared" si="61"/>
        <v>BE</v>
      </c>
      <c r="O511" s="12" t="str">
        <f t="shared" si="62"/>
        <v>B</v>
      </c>
      <c r="P511" s="12" t="str">
        <f t="shared" si="63"/>
        <v>U</v>
      </c>
    </row>
    <row r="512" spans="1:16" x14ac:dyDescent="0.3">
      <c r="A512" s="16" t="str">
        <f t="shared" si="58"/>
        <v>Wildcreek Gardens Condos</v>
      </c>
      <c r="B512" s="52" t="str">
        <f>VLOOKUP(N512,Keys!$I$3:$J$21,2)</f>
        <v>South Washoe County</v>
      </c>
      <c r="C512" s="52" t="str">
        <f>VLOOKUP(D512,Keys!$Q$3:$S$31,2)</f>
        <v xml:space="preserve">Reno            </v>
      </c>
      <c r="D512" s="57">
        <f>VLOOKUP(N512,Keys!$D$3:$E$118,2)</f>
        <v>89512</v>
      </c>
      <c r="E512" s="12" t="str">
        <f>VLOOKUP(G512,Keys!$A$3:$B$30,2)</f>
        <v>Condos / Townhouse - Site Values</v>
      </c>
      <c r="F512" s="19" t="str">
        <f t="shared" si="56"/>
        <v>BFA</v>
      </c>
      <c r="G512" s="21" t="str">
        <f t="shared" si="57"/>
        <v>A</v>
      </c>
      <c r="H512" s="26" t="str">
        <f t="shared" si="59"/>
        <v>ftp://wcftp.washoecounty.us/outtoworld/Neighborhood_Atlas/BF.pdf</v>
      </c>
      <c r="I512" s="30" t="str">
        <f t="shared" si="60"/>
        <v>https://www2.washoecounty.us/assessor/cama/search_download.php?command=dnld&amp;list=nbcsearch&amp;nbc=BFAA</v>
      </c>
      <c r="J512" s="11" t="s">
        <v>1279</v>
      </c>
      <c r="K512" s="23" t="s">
        <v>310</v>
      </c>
      <c r="N512" s="12" t="str">
        <f t="shared" si="61"/>
        <v>BF</v>
      </c>
      <c r="O512" s="12" t="str">
        <f t="shared" si="62"/>
        <v>B</v>
      </c>
      <c r="P512" s="12" t="str">
        <f t="shared" si="63"/>
        <v>A</v>
      </c>
    </row>
    <row r="513" spans="1:16" x14ac:dyDescent="0.3">
      <c r="A513" s="16" t="str">
        <f t="shared" si="58"/>
        <v>TMCC</v>
      </c>
      <c r="B513" s="52" t="str">
        <f>VLOOKUP(N513,Keys!$I$3:$J$21,2)</f>
        <v>South Washoe County</v>
      </c>
      <c r="C513" s="52" t="str">
        <f>VLOOKUP(D513,Keys!$Q$3:$S$31,2)</f>
        <v xml:space="preserve">Reno            </v>
      </c>
      <c r="D513" s="57">
        <f>VLOOKUP(N513,Keys!$D$3:$E$118,2)</f>
        <v>89512</v>
      </c>
      <c r="E513" s="12" t="str">
        <f>VLOOKUP(G513,Keys!$A$3:$B$30,2)</f>
        <v>Centrally Assessed</v>
      </c>
      <c r="F513" s="19" t="str">
        <f t="shared" si="56"/>
        <v>BFB</v>
      </c>
      <c r="G513" s="21" t="str">
        <f t="shared" si="57"/>
        <v>Y</v>
      </c>
      <c r="H513" s="26" t="str">
        <f t="shared" si="59"/>
        <v>ftp://wcftp.washoecounty.us/outtoworld/Neighborhood_Atlas/BF.pdf</v>
      </c>
      <c r="I513" s="30" t="str">
        <f t="shared" si="60"/>
        <v>https://www2.washoecounty.us/assessor/cama/search_download.php?command=dnld&amp;list=nbcsearch&amp;nbc=BFBY</v>
      </c>
      <c r="J513" s="11" t="s">
        <v>1279</v>
      </c>
      <c r="K513" s="23" t="s">
        <v>313</v>
      </c>
      <c r="N513" s="12" t="str">
        <f t="shared" si="61"/>
        <v>BF</v>
      </c>
      <c r="O513" s="12" t="str">
        <f t="shared" si="62"/>
        <v>B</v>
      </c>
      <c r="P513" s="12" t="str">
        <f t="shared" si="63"/>
        <v>Y</v>
      </c>
    </row>
    <row r="514" spans="1:16" x14ac:dyDescent="0.3">
      <c r="A514" s="16" t="str">
        <f t="shared" si="58"/>
        <v>Commercial</v>
      </c>
      <c r="B514" s="52" t="str">
        <f>VLOOKUP(N514,Keys!$I$3:$J$21,2)</f>
        <v>South Washoe County</v>
      </c>
      <c r="C514" s="52" t="str">
        <f>VLOOKUP(D514,Keys!$Q$3:$S$31,2)</f>
        <v xml:space="preserve">Reno            </v>
      </c>
      <c r="D514" s="57">
        <f>VLOOKUP(N514,Keys!$D$3:$E$118,2)</f>
        <v>89512</v>
      </c>
      <c r="E514" s="12" t="str">
        <f>VLOOKUP(G514,Keys!$A$3:$B$30,2)</f>
        <v>Commercial - General -- Square Foot Values</v>
      </c>
      <c r="F514" s="19" t="str">
        <f t="shared" si="56"/>
        <v>BFC</v>
      </c>
      <c r="G514" s="21" t="str">
        <f t="shared" si="57"/>
        <v>Q</v>
      </c>
      <c r="H514" s="26" t="str">
        <f t="shared" si="59"/>
        <v>ftp://wcftp.washoecounty.us/outtoworld/Neighborhood_Atlas/BF.pdf</v>
      </c>
      <c r="I514" s="30" t="str">
        <f t="shared" si="60"/>
        <v>https://www2.washoecounty.us/assessor/cama/search_download.php?command=dnld&amp;list=nbcsearch&amp;nbc=BFCQ</v>
      </c>
      <c r="J514" s="11" t="s">
        <v>1279</v>
      </c>
      <c r="K514" s="23" t="s">
        <v>316</v>
      </c>
      <c r="N514" s="12" t="str">
        <f t="shared" si="61"/>
        <v>BF</v>
      </c>
      <c r="O514" s="12" t="str">
        <f t="shared" si="62"/>
        <v>B</v>
      </c>
      <c r="P514" s="12" t="str">
        <f t="shared" si="63"/>
        <v>Q</v>
      </c>
    </row>
    <row r="515" spans="1:16" x14ac:dyDescent="0.3">
      <c r="A515" s="16" t="str">
        <f t="shared" si="58"/>
        <v>Wildcreek Golf Course</v>
      </c>
      <c r="B515" s="52" t="str">
        <f>VLOOKUP(N515,Keys!$I$3:$J$21,2)</f>
        <v>South Washoe County</v>
      </c>
      <c r="C515" s="52" t="str">
        <f>VLOOKUP(D515,Keys!$Q$3:$S$31,2)</f>
        <v xml:space="preserve">Reno            </v>
      </c>
      <c r="D515" s="57">
        <f>VLOOKUP(N515,Keys!$D$3:$E$118,2)</f>
        <v>89512</v>
      </c>
      <c r="E515" s="12" t="str">
        <f>VLOOKUP(G515,Keys!$A$3:$B$30,2)</f>
        <v>Possessory Interest Parcels</v>
      </c>
      <c r="F515" s="19" t="str">
        <f t="shared" ref="F515:F578" si="64">LEFT(K515,3)</f>
        <v>BFG</v>
      </c>
      <c r="G515" s="21" t="str">
        <f t="shared" ref="G515:G578" si="65">RIGHT(LEFT(K515,4),1)</f>
        <v>W</v>
      </c>
      <c r="H515" s="26" t="str">
        <f t="shared" si="59"/>
        <v>ftp://wcftp.washoecounty.us/outtoworld/Neighborhood_Atlas/BF.pdf</v>
      </c>
      <c r="I515" s="30" t="str">
        <f t="shared" si="60"/>
        <v>https://www2.washoecounty.us/assessor/cama/search_download.php?command=dnld&amp;list=nbcsearch&amp;nbc=BFGW</v>
      </c>
      <c r="J515" s="11" t="s">
        <v>1279</v>
      </c>
      <c r="K515" s="23" t="s">
        <v>319</v>
      </c>
      <c r="N515" s="12" t="str">
        <f t="shared" si="61"/>
        <v>BF</v>
      </c>
      <c r="O515" s="12" t="str">
        <f t="shared" si="62"/>
        <v>B</v>
      </c>
      <c r="P515" s="12" t="str">
        <f t="shared" si="63"/>
        <v>W</v>
      </c>
    </row>
    <row r="516" spans="1:16" x14ac:dyDescent="0.3">
      <c r="A516" s="16" t="str">
        <f t="shared" ref="A516:A579" si="66">SUBSTITUTE(K516,LEFT(K516,4)&amp;" - ","")</f>
        <v>Multi Family</v>
      </c>
      <c r="B516" s="52" t="str">
        <f>VLOOKUP(N516,Keys!$I$3:$J$21,2)</f>
        <v>South Washoe County</v>
      </c>
      <c r="C516" s="52" t="str">
        <f>VLOOKUP(D516,Keys!$Q$3:$S$31,2)</f>
        <v xml:space="preserve">Reno            </v>
      </c>
      <c r="D516" s="57">
        <f>VLOOKUP(N516,Keys!$D$3:$E$118,2)</f>
        <v>89512</v>
      </c>
      <c r="E516" s="12" t="str">
        <f>VLOOKUP(G516,Keys!$A$3:$B$30,2)</f>
        <v>MF - Low Density -- Site Values / SF / Unit (LUC 13, 30 thru 33)</v>
      </c>
      <c r="F516" s="19" t="str">
        <f t="shared" si="64"/>
        <v>BFJ</v>
      </c>
      <c r="G516" s="21" t="str">
        <f t="shared" si="65"/>
        <v>K</v>
      </c>
      <c r="H516" s="26" t="str">
        <f t="shared" ref="H516:H579" si="67">"ftp://wcftp.washoecounty.us/outtoworld/Neighborhood_Atlas/"&amp;LEFT(K516,2)&amp;".pdf"</f>
        <v>ftp://wcftp.washoecounty.us/outtoworld/Neighborhood_Atlas/BF.pdf</v>
      </c>
      <c r="I516" s="30" t="str">
        <f t="shared" ref="I516:I579" si="68">"https://www2.washoecounty.us/assessor/cama/search_download.php?command=dnld&amp;list=nbcsearch&amp;nbc="&amp;LEFT(K516,4)</f>
        <v>https://www2.washoecounty.us/assessor/cama/search_download.php?command=dnld&amp;list=nbcsearch&amp;nbc=BFJK</v>
      </c>
      <c r="J516" s="11" t="s">
        <v>1279</v>
      </c>
      <c r="K516" s="23" t="s">
        <v>322</v>
      </c>
      <c r="N516" s="12" t="str">
        <f t="shared" ref="N516:N579" si="69">LEFT(K516,2)</f>
        <v>BF</v>
      </c>
      <c r="O516" s="12" t="str">
        <f t="shared" ref="O516:O579" si="70">LEFT(K516,1)</f>
        <v>B</v>
      </c>
      <c r="P516" s="12" t="str">
        <f t="shared" ref="P516:P579" si="71">RIGHT(LEFT(K516,4),1)</f>
        <v>K</v>
      </c>
    </row>
    <row r="517" spans="1:16" x14ac:dyDescent="0.3">
      <c r="A517" s="16" t="str">
        <f t="shared" si="66"/>
        <v>Common Area</v>
      </c>
      <c r="B517" s="52" t="str">
        <f>VLOOKUP(N517,Keys!$I$3:$J$21,2)</f>
        <v>South Washoe County</v>
      </c>
      <c r="C517" s="52" t="str">
        <f>VLOOKUP(D517,Keys!$Q$3:$S$31,2)</f>
        <v xml:space="preserve">Reno            </v>
      </c>
      <c r="D517" s="57">
        <f>VLOOKUP(N517,Keys!$D$3:$E$118,2)</f>
        <v>89512</v>
      </c>
      <c r="E517" s="12" t="str">
        <f>VLOOKUP(G517,Keys!$A$3:$B$30,2)</f>
        <v>Token Values -- Common Area / Splinters / Unbuildable</v>
      </c>
      <c r="F517" s="19" t="str">
        <f t="shared" si="64"/>
        <v>BFV</v>
      </c>
      <c r="G517" s="21" t="str">
        <f t="shared" si="65"/>
        <v>V</v>
      </c>
      <c r="H517" s="26" t="str">
        <f t="shared" si="67"/>
        <v>ftp://wcftp.washoecounty.us/outtoworld/Neighborhood_Atlas/BF.pdf</v>
      </c>
      <c r="I517" s="30" t="str">
        <f t="shared" si="68"/>
        <v>https://www2.washoecounty.us/assessor/cama/search_download.php?command=dnld&amp;list=nbcsearch&amp;nbc=BFVV</v>
      </c>
      <c r="J517" s="11" t="s">
        <v>1279</v>
      </c>
      <c r="K517" s="23" t="s">
        <v>325</v>
      </c>
      <c r="N517" s="12" t="str">
        <f t="shared" si="69"/>
        <v>BF</v>
      </c>
      <c r="O517" s="12" t="str">
        <f t="shared" si="70"/>
        <v>B</v>
      </c>
      <c r="P517" s="12" t="str">
        <f t="shared" si="71"/>
        <v>V</v>
      </c>
    </row>
    <row r="518" spans="1:16" x14ac:dyDescent="0.3">
      <c r="A518" s="16" t="str">
        <f t="shared" si="66"/>
        <v>Panther Valley 1ac SFRs</v>
      </c>
      <c r="B518" s="52" t="str">
        <f>VLOOKUP(N518,Keys!$I$3:$J$21,2)</f>
        <v>South Washoe County</v>
      </c>
      <c r="C518" s="52" t="str">
        <f>VLOOKUP(D518,Keys!$Q$3:$S$31,2)</f>
        <v>Reno,  Anderson Acres, Black Springs, Bordertown, Golden Valley, Lemmon Valley, Panther Valley, Rancho Haven, Red Rock, Sierra, Silver Knolls, Stead</v>
      </c>
      <c r="D518" s="57">
        <f>VLOOKUP(N518,Keys!$D$3:$E$118,2)</f>
        <v>89506</v>
      </c>
      <c r="E518" s="12" t="str">
        <f>VLOOKUP(G518,Keys!$A$3:$B$30,2)</f>
        <v>SFR 1 Acre Zoning -- Site Values</v>
      </c>
      <c r="F518" s="19" t="str">
        <f t="shared" si="64"/>
        <v>BGA</v>
      </c>
      <c r="G518" s="21" t="str">
        <f t="shared" si="65"/>
        <v>F</v>
      </c>
      <c r="H518" s="26" t="str">
        <f t="shared" si="67"/>
        <v>ftp://wcftp.washoecounty.us/outtoworld/Neighborhood_Atlas/BG.pdf</v>
      </c>
      <c r="I518" s="30" t="str">
        <f t="shared" si="68"/>
        <v>https://www2.washoecounty.us/assessor/cama/search_download.php?command=dnld&amp;list=nbcsearch&amp;nbc=BGAF</v>
      </c>
      <c r="J518" s="11" t="s">
        <v>1279</v>
      </c>
      <c r="K518" s="23" t="s">
        <v>328</v>
      </c>
      <c r="N518" s="12" t="str">
        <f t="shared" si="69"/>
        <v>BG</v>
      </c>
      <c r="O518" s="12" t="str">
        <f t="shared" si="70"/>
        <v>B</v>
      </c>
      <c r="P518" s="12" t="str">
        <f t="shared" si="71"/>
        <v>F</v>
      </c>
    </row>
    <row r="519" spans="1:16" x14ac:dyDescent="0.3">
      <c r="A519" s="16" t="str">
        <f t="shared" si="66"/>
        <v>Rolling Hills Ranchos MH</v>
      </c>
      <c r="B519" s="52" t="str">
        <f>VLOOKUP(N519,Keys!$I$3:$J$21,2)</f>
        <v>South Washoe County</v>
      </c>
      <c r="C519" s="52" t="str">
        <f>VLOOKUP(D519,Keys!$Q$3:$S$31,2)</f>
        <v>Reno,  Anderson Acres, Black Springs, Bordertown, Golden Valley, Lemmon Valley, Panther Valley, Rancho Haven, Red Rock, Sierra, Silver Knolls, Stead</v>
      </c>
      <c r="D519" s="57">
        <f>VLOOKUP(N519,Keys!$D$3:$E$118,2)</f>
        <v>89506</v>
      </c>
      <c r="E519" s="12" t="str">
        <f>VLOOKUP(G519,Keys!$A$3:$B$30,2)</f>
        <v>SFR 12,000 - 15,000 Sf Zoning -- Site Values</v>
      </c>
      <c r="F519" s="19" t="str">
        <f t="shared" si="64"/>
        <v>BGB</v>
      </c>
      <c r="G519" s="21" t="str">
        <f t="shared" si="65"/>
        <v>D</v>
      </c>
      <c r="H519" s="26" t="str">
        <f t="shared" si="67"/>
        <v>ftp://wcftp.washoecounty.us/outtoworld/Neighborhood_Atlas/BG.pdf</v>
      </c>
      <c r="I519" s="30" t="str">
        <f t="shared" si="68"/>
        <v>https://www2.washoecounty.us/assessor/cama/search_download.php?command=dnld&amp;list=nbcsearch&amp;nbc=BGBD</v>
      </c>
      <c r="J519" s="11" t="s">
        <v>1279</v>
      </c>
      <c r="K519" s="23" t="s">
        <v>331</v>
      </c>
      <c r="N519" s="12" t="str">
        <f t="shared" si="69"/>
        <v>BG</v>
      </c>
      <c r="O519" s="12" t="str">
        <f t="shared" si="70"/>
        <v>B</v>
      </c>
      <c r="P519" s="12" t="str">
        <f t="shared" si="71"/>
        <v>D</v>
      </c>
    </row>
    <row r="520" spans="1:16" x14ac:dyDescent="0.3">
      <c r="A520" s="16" t="str">
        <f t="shared" si="66"/>
        <v>Mobile Home Parks</v>
      </c>
      <c r="B520" s="52" t="str">
        <f>VLOOKUP(N520,Keys!$I$3:$J$21,2)</f>
        <v>South Washoe County</v>
      </c>
      <c r="C520" s="52" t="str">
        <f>VLOOKUP(D520,Keys!$Q$3:$S$31,2)</f>
        <v>Reno,  Anderson Acres, Black Springs, Bordertown, Golden Valley, Lemmon Valley, Panther Valley, Rancho Haven, Red Rock, Sierra, Silver Knolls, Stead</v>
      </c>
      <c r="D520" s="57">
        <f>VLOOKUP(N520,Keys!$D$3:$E$118,2)</f>
        <v>89506</v>
      </c>
      <c r="E520" s="12" t="str">
        <f>VLOOKUP(G520,Keys!$A$3:$B$30,2)</f>
        <v>MF - Mobile Home / RV Parks -- Per Unit Values (LUC 35)</v>
      </c>
      <c r="F520" s="19" t="str">
        <f t="shared" si="64"/>
        <v>BGD</v>
      </c>
      <c r="G520" s="21" t="str">
        <f t="shared" si="65"/>
        <v>N</v>
      </c>
      <c r="H520" s="26" t="str">
        <f t="shared" si="67"/>
        <v>ftp://wcftp.washoecounty.us/outtoworld/Neighborhood_Atlas/BG.pdf</v>
      </c>
      <c r="I520" s="30" t="str">
        <f t="shared" si="68"/>
        <v>https://www2.washoecounty.us/assessor/cama/search_download.php?command=dnld&amp;list=nbcsearch&amp;nbc=BGDN</v>
      </c>
      <c r="J520" s="11" t="s">
        <v>1279</v>
      </c>
      <c r="K520" s="23" t="s">
        <v>334</v>
      </c>
      <c r="N520" s="12" t="str">
        <f t="shared" si="69"/>
        <v>BG</v>
      </c>
      <c r="O520" s="12" t="str">
        <f t="shared" si="70"/>
        <v>B</v>
      </c>
      <c r="P520" s="12" t="str">
        <f t="shared" si="71"/>
        <v>N</v>
      </c>
    </row>
    <row r="521" spans="1:16" x14ac:dyDescent="0.3">
      <c r="A521" s="16" t="str">
        <f t="shared" si="66"/>
        <v>Mulit Family (LUC13, 30-33)</v>
      </c>
      <c r="B521" s="52" t="str">
        <f>VLOOKUP(N521,Keys!$I$3:$J$21,2)</f>
        <v>South Washoe County</v>
      </c>
      <c r="C521" s="52" t="str">
        <f>VLOOKUP(D521,Keys!$Q$3:$S$31,2)</f>
        <v>Reno,  Anderson Acres, Black Springs, Bordertown, Golden Valley, Lemmon Valley, Panther Valley, Rancho Haven, Red Rock, Sierra, Silver Knolls, Stead</v>
      </c>
      <c r="D521" s="57">
        <f>VLOOKUP(N521,Keys!$D$3:$E$118,2)</f>
        <v>89506</v>
      </c>
      <c r="E521" s="12" t="str">
        <f>VLOOKUP(G521,Keys!$A$3:$B$30,2)</f>
        <v>MF - Low to Medium Density --14-21</v>
      </c>
      <c r="F521" s="19" t="str">
        <f t="shared" si="64"/>
        <v>BGI</v>
      </c>
      <c r="G521" s="21" t="str">
        <f t="shared" si="65"/>
        <v>L</v>
      </c>
      <c r="H521" s="26" t="str">
        <f t="shared" si="67"/>
        <v>ftp://wcftp.washoecounty.us/outtoworld/Neighborhood_Atlas/BG.pdf</v>
      </c>
      <c r="I521" s="30" t="str">
        <f t="shared" si="68"/>
        <v>https://www2.washoecounty.us/assessor/cama/search_download.php?command=dnld&amp;list=nbcsearch&amp;nbc=BGIL</v>
      </c>
      <c r="J521" s="11" t="s">
        <v>1279</v>
      </c>
      <c r="K521" s="23" t="s">
        <v>337</v>
      </c>
      <c r="N521" s="12" t="str">
        <f t="shared" si="69"/>
        <v>BG</v>
      </c>
      <c r="O521" s="12" t="str">
        <f t="shared" si="70"/>
        <v>B</v>
      </c>
      <c r="P521" s="12" t="str">
        <f t="shared" si="71"/>
        <v>L</v>
      </c>
    </row>
    <row r="522" spans="1:16" x14ac:dyDescent="0.3">
      <c r="A522" s="16" t="str">
        <f t="shared" si="66"/>
        <v>Lovitt Lane SFRs</v>
      </c>
      <c r="B522" s="52" t="str">
        <f>VLOOKUP(N522,Keys!$I$3:$J$21,2)</f>
        <v>South Washoe County</v>
      </c>
      <c r="C522" s="52" t="str">
        <f>VLOOKUP(D522,Keys!$Q$3:$S$31,2)</f>
        <v>Reno,  Anderson Acres, Black Springs, Bordertown, Golden Valley, Lemmon Valley, Panther Valley, Rancho Haven, Red Rock, Sierra, Silver Knolls, Stead</v>
      </c>
      <c r="D522" s="57">
        <f>VLOOKUP(N522,Keys!$D$3:$E$118,2)</f>
        <v>89506</v>
      </c>
      <c r="E522" s="12" t="str">
        <f>VLOOKUP(G522,Keys!$A$3:$B$30,2)</f>
        <v>SFR 1/2 Acre Zoniing -- Site Values</v>
      </c>
      <c r="F522" s="19" t="str">
        <f t="shared" si="64"/>
        <v>BGN</v>
      </c>
      <c r="G522" s="21" t="str">
        <f t="shared" si="65"/>
        <v>E</v>
      </c>
      <c r="H522" s="26" t="str">
        <f t="shared" si="67"/>
        <v>ftp://wcftp.washoecounty.us/outtoworld/Neighborhood_Atlas/BG.pdf</v>
      </c>
      <c r="I522" s="30" t="str">
        <f t="shared" si="68"/>
        <v>https://www2.washoecounty.us/assessor/cama/search_download.php?command=dnld&amp;list=nbcsearch&amp;nbc=BGNE</v>
      </c>
      <c r="J522" s="11" t="s">
        <v>1279</v>
      </c>
      <c r="K522" s="23" t="s">
        <v>340</v>
      </c>
      <c r="N522" s="12" t="str">
        <f t="shared" si="69"/>
        <v>BG</v>
      </c>
      <c r="O522" s="12" t="str">
        <f t="shared" si="70"/>
        <v>B</v>
      </c>
      <c r="P522" s="12" t="str">
        <f t="shared" si="71"/>
        <v>E</v>
      </c>
    </row>
    <row r="523" spans="1:16" x14ac:dyDescent="0.3">
      <c r="A523" s="16" t="str">
        <f t="shared" si="66"/>
        <v>Large Parcels, OS zoning</v>
      </c>
      <c r="B523" s="52" t="str">
        <f>VLOOKUP(N523,Keys!$I$3:$J$21,2)</f>
        <v>South Washoe County</v>
      </c>
      <c r="C523" s="52" t="str">
        <f>VLOOKUP(D523,Keys!$Q$3:$S$31,2)</f>
        <v>Reno,  Anderson Acres, Black Springs, Bordertown, Golden Valley, Lemmon Valley, Panther Valley, Rancho Haven, Red Rock, Sierra, Silver Knolls, Stead</v>
      </c>
      <c r="D523" s="57">
        <f>VLOOKUP(N523,Keys!$D$3:$E$118,2)</f>
        <v>89506</v>
      </c>
      <c r="E523" s="12" t="str">
        <f>VLOOKUP(G523,Keys!$A$3:$B$30,2)</f>
        <v>Centrally Assessed</v>
      </c>
      <c r="F523" s="19" t="str">
        <f t="shared" si="64"/>
        <v>BGS</v>
      </c>
      <c r="G523" s="21" t="str">
        <f t="shared" si="65"/>
        <v>Z</v>
      </c>
      <c r="H523" s="26" t="str">
        <f t="shared" si="67"/>
        <v>ftp://wcftp.washoecounty.us/outtoworld/Neighborhood_Atlas/BG.pdf</v>
      </c>
      <c r="I523" s="30" t="str">
        <f t="shared" si="68"/>
        <v>https://www2.washoecounty.us/assessor/cama/search_download.php?command=dnld&amp;list=nbcsearch&amp;nbc=BGSZ</v>
      </c>
      <c r="J523" s="11" t="s">
        <v>1279</v>
      </c>
      <c r="K523" s="23" t="s">
        <v>343</v>
      </c>
      <c r="N523" s="12" t="str">
        <f t="shared" si="69"/>
        <v>BG</v>
      </c>
      <c r="O523" s="12" t="str">
        <f t="shared" si="70"/>
        <v>B</v>
      </c>
      <c r="P523" s="12" t="str">
        <f t="shared" si="71"/>
        <v>Z</v>
      </c>
    </row>
    <row r="524" spans="1:16" x14ac:dyDescent="0.3">
      <c r="A524" s="16" t="str">
        <f t="shared" si="66"/>
        <v>Rancho San Rafael Townhomes</v>
      </c>
      <c r="B524" s="52" t="str">
        <f>VLOOKUP(N524,Keys!$I$3:$J$21,2)</f>
        <v>South Washoe County</v>
      </c>
      <c r="C524" s="52" t="str">
        <f>VLOOKUP(D524,Keys!$Q$3:$S$31,2)</f>
        <v xml:space="preserve">Reno,  Lawton          </v>
      </c>
      <c r="D524" s="57">
        <f>VLOOKUP(N524,Keys!$D$3:$E$118,2)</f>
        <v>89503</v>
      </c>
      <c r="E524" s="12" t="str">
        <f>VLOOKUP(G524,Keys!$A$3:$B$30,2)</f>
        <v>SFR &lt; 6,000 Sf -- Patio Homes -- Site Values</v>
      </c>
      <c r="F524" s="19" t="str">
        <f t="shared" si="64"/>
        <v>BHA</v>
      </c>
      <c r="G524" s="21" t="str">
        <f t="shared" si="65"/>
        <v>B</v>
      </c>
      <c r="H524" s="26" t="str">
        <f t="shared" si="67"/>
        <v>ftp://wcftp.washoecounty.us/outtoworld/Neighborhood_Atlas/BH.pdf</v>
      </c>
      <c r="I524" s="30" t="str">
        <f t="shared" si="68"/>
        <v>https://www2.washoecounty.us/assessor/cama/search_download.php?command=dnld&amp;list=nbcsearch&amp;nbc=BHAB</v>
      </c>
      <c r="J524" s="11" t="s">
        <v>1279</v>
      </c>
      <c r="K524" s="23" t="s">
        <v>346</v>
      </c>
      <c r="N524" s="12" t="str">
        <f t="shared" si="69"/>
        <v>BH</v>
      </c>
      <c r="O524" s="12" t="str">
        <f t="shared" si="70"/>
        <v>B</v>
      </c>
      <c r="P524" s="12" t="str">
        <f t="shared" si="71"/>
        <v>B</v>
      </c>
    </row>
    <row r="525" spans="1:16" x14ac:dyDescent="0.3">
      <c r="A525" s="16" t="str">
        <f t="shared" si="66"/>
        <v>Talus Condos</v>
      </c>
      <c r="B525" s="52" t="str">
        <f>VLOOKUP(N525,Keys!$I$3:$J$21,2)</f>
        <v>South Washoe County</v>
      </c>
      <c r="C525" s="52" t="str">
        <f>VLOOKUP(D525,Keys!$Q$3:$S$31,2)</f>
        <v xml:space="preserve">Reno,  Lawton          </v>
      </c>
      <c r="D525" s="57">
        <f>VLOOKUP(N525,Keys!$D$3:$E$118,2)</f>
        <v>89503</v>
      </c>
      <c r="E525" s="12" t="str">
        <f>VLOOKUP(G525,Keys!$A$3:$B$30,2)</f>
        <v>MF - Low to Medium Density --14-21</v>
      </c>
      <c r="F525" s="19" t="str">
        <f t="shared" si="64"/>
        <v>BHA</v>
      </c>
      <c r="G525" s="21" t="str">
        <f t="shared" si="65"/>
        <v>M</v>
      </c>
      <c r="H525" s="26" t="str">
        <f t="shared" si="67"/>
        <v>ftp://wcftp.washoecounty.us/outtoworld/Neighborhood_Atlas/BH.pdf</v>
      </c>
      <c r="I525" s="30" t="str">
        <f t="shared" si="68"/>
        <v>https://www2.washoecounty.us/assessor/cama/search_download.php?command=dnld&amp;list=nbcsearch&amp;nbc=BHAM</v>
      </c>
      <c r="J525" s="11" t="s">
        <v>1279</v>
      </c>
      <c r="K525" s="23" t="s">
        <v>349</v>
      </c>
      <c r="N525" s="12" t="str">
        <f t="shared" si="69"/>
        <v>BH</v>
      </c>
      <c r="O525" s="12" t="str">
        <f t="shared" si="70"/>
        <v>B</v>
      </c>
      <c r="P525" s="12" t="str">
        <f t="shared" si="71"/>
        <v>M</v>
      </c>
    </row>
    <row r="526" spans="1:16" x14ac:dyDescent="0.3">
      <c r="A526" s="16" t="str">
        <f t="shared" si="66"/>
        <v>The Edge Condos</v>
      </c>
      <c r="B526" s="52" t="str">
        <f>VLOOKUP(N526,Keys!$I$3:$J$21,2)</f>
        <v>South Washoe County</v>
      </c>
      <c r="C526" s="52" t="str">
        <f>VLOOKUP(D526,Keys!$Q$3:$S$31,2)</f>
        <v xml:space="preserve">Reno,  Lawton          </v>
      </c>
      <c r="D526" s="57">
        <f>VLOOKUP(N526,Keys!$D$3:$E$118,2)</f>
        <v>89503</v>
      </c>
      <c r="E526" s="12" t="str">
        <f>VLOOKUP(G526,Keys!$A$3:$B$30,2)</f>
        <v>Condos / Townhouse - Site Values</v>
      </c>
      <c r="F526" s="19" t="str">
        <f t="shared" si="64"/>
        <v>BHB</v>
      </c>
      <c r="G526" s="21" t="str">
        <f t="shared" si="65"/>
        <v>A</v>
      </c>
      <c r="H526" s="26" t="str">
        <f t="shared" si="67"/>
        <v>ftp://wcftp.washoecounty.us/outtoworld/Neighborhood_Atlas/BH.pdf</v>
      </c>
      <c r="I526" s="30" t="str">
        <f t="shared" si="68"/>
        <v>https://www2.washoecounty.us/assessor/cama/search_download.php?command=dnld&amp;list=nbcsearch&amp;nbc=BHBA</v>
      </c>
      <c r="J526" s="11" t="s">
        <v>1279</v>
      </c>
      <c r="K526" s="23" t="s">
        <v>352</v>
      </c>
      <c r="N526" s="12" t="str">
        <f t="shared" si="69"/>
        <v>BH</v>
      </c>
      <c r="O526" s="12" t="str">
        <f t="shared" si="70"/>
        <v>B</v>
      </c>
      <c r="P526" s="12" t="str">
        <f t="shared" si="71"/>
        <v>A</v>
      </c>
    </row>
    <row r="527" spans="1:16" x14ac:dyDescent="0.3">
      <c r="A527" s="16" t="str">
        <f t="shared" si="66"/>
        <v>University Heights</v>
      </c>
      <c r="B527" s="52" t="str">
        <f>VLOOKUP(N527,Keys!$I$3:$J$21,2)</f>
        <v>South Washoe County</v>
      </c>
      <c r="C527" s="52" t="str">
        <f>VLOOKUP(D527,Keys!$Q$3:$S$31,2)</f>
        <v xml:space="preserve">Reno,  Lawton          </v>
      </c>
      <c r="D527" s="57">
        <f>VLOOKUP(N527,Keys!$D$3:$E$118,2)</f>
        <v>89503</v>
      </c>
      <c r="E527" s="12" t="str">
        <f>VLOOKUP(G527,Keys!$A$3:$B$30,2)</f>
        <v>SFR 6,000 - 9,000 Sf Zoning -- Site Values</v>
      </c>
      <c r="F527" s="19" t="str">
        <f t="shared" si="64"/>
        <v>BHC</v>
      </c>
      <c r="G527" s="21" t="str">
        <f t="shared" si="65"/>
        <v>C</v>
      </c>
      <c r="H527" s="26" t="str">
        <f t="shared" si="67"/>
        <v>ftp://wcftp.washoecounty.us/outtoworld/Neighborhood_Atlas/BH.pdf</v>
      </c>
      <c r="I527" s="30" t="str">
        <f t="shared" si="68"/>
        <v>https://www2.washoecounty.us/assessor/cama/search_download.php?command=dnld&amp;list=nbcsearch&amp;nbc=BHCC</v>
      </c>
      <c r="J527" s="11" t="s">
        <v>1279</v>
      </c>
      <c r="K527" s="23" t="s">
        <v>355</v>
      </c>
      <c r="N527" s="12" t="str">
        <f t="shared" si="69"/>
        <v>BH</v>
      </c>
      <c r="O527" s="12" t="str">
        <f t="shared" si="70"/>
        <v>B</v>
      </c>
      <c r="P527" s="12" t="str">
        <f t="shared" si="71"/>
        <v>C</v>
      </c>
    </row>
    <row r="528" spans="1:16" x14ac:dyDescent="0.3">
      <c r="A528" s="16" t="str">
        <f t="shared" si="66"/>
        <v>Eagle's Nest Condos</v>
      </c>
      <c r="B528" s="52" t="str">
        <f>VLOOKUP(N528,Keys!$I$3:$J$21,2)</f>
        <v>South Washoe County</v>
      </c>
      <c r="C528" s="52" t="str">
        <f>VLOOKUP(D528,Keys!$Q$3:$S$31,2)</f>
        <v xml:space="preserve">Reno,  Lawton          </v>
      </c>
      <c r="D528" s="57">
        <f>VLOOKUP(N528,Keys!$D$3:$E$118,2)</f>
        <v>89503</v>
      </c>
      <c r="E528" s="12" t="str">
        <f>VLOOKUP(G528,Keys!$A$3:$B$30,2)</f>
        <v>Condos / Townhouse - Site Values</v>
      </c>
      <c r="F528" s="19" t="str">
        <f t="shared" si="64"/>
        <v>BHD</v>
      </c>
      <c r="G528" s="21" t="str">
        <f t="shared" si="65"/>
        <v>A</v>
      </c>
      <c r="H528" s="26" t="str">
        <f t="shared" si="67"/>
        <v>ftp://wcftp.washoecounty.us/outtoworld/Neighborhood_Atlas/BH.pdf</v>
      </c>
      <c r="I528" s="30" t="str">
        <f t="shared" si="68"/>
        <v>https://www2.washoecounty.us/assessor/cama/search_download.php?command=dnld&amp;list=nbcsearch&amp;nbc=BHDA</v>
      </c>
      <c r="J528" s="11" t="s">
        <v>1279</v>
      </c>
      <c r="K528" s="23" t="s">
        <v>358</v>
      </c>
      <c r="N528" s="12" t="str">
        <f t="shared" si="69"/>
        <v>BH</v>
      </c>
      <c r="O528" s="12" t="str">
        <f t="shared" si="70"/>
        <v>B</v>
      </c>
      <c r="P528" s="12" t="str">
        <f t="shared" si="71"/>
        <v>A</v>
      </c>
    </row>
    <row r="529" spans="1:16" x14ac:dyDescent="0.3">
      <c r="A529" s="16" t="str">
        <f t="shared" si="66"/>
        <v>Multi Family Vacant Land</v>
      </c>
      <c r="B529" s="52" t="str">
        <f>VLOOKUP(N529,Keys!$I$3:$J$21,2)</f>
        <v>South Washoe County</v>
      </c>
      <c r="C529" s="52" t="str">
        <f>VLOOKUP(D529,Keys!$Q$3:$S$31,2)</f>
        <v xml:space="preserve">Reno,  Lawton          </v>
      </c>
      <c r="D529" s="57">
        <f>VLOOKUP(N529,Keys!$D$3:$E$118,2)</f>
        <v>89503</v>
      </c>
      <c r="E529" s="12" t="str">
        <f>VLOOKUP(G529,Keys!$A$3:$B$30,2)</f>
        <v>MF - Low to Medium Density --14-21</v>
      </c>
      <c r="F529" s="19" t="str">
        <f t="shared" si="64"/>
        <v>BHI</v>
      </c>
      <c r="G529" s="21" t="str">
        <f t="shared" si="65"/>
        <v>L</v>
      </c>
      <c r="H529" s="26" t="str">
        <f t="shared" si="67"/>
        <v>ftp://wcftp.washoecounty.us/outtoworld/Neighborhood_Atlas/BH.pdf</v>
      </c>
      <c r="I529" s="30" t="str">
        <f t="shared" si="68"/>
        <v>https://www2.washoecounty.us/assessor/cama/search_download.php?command=dnld&amp;list=nbcsearch&amp;nbc=BHIL</v>
      </c>
      <c r="J529" s="11" t="s">
        <v>1279</v>
      </c>
      <c r="K529" s="23" t="s">
        <v>361</v>
      </c>
      <c r="N529" s="12" t="str">
        <f t="shared" si="69"/>
        <v>BH</v>
      </c>
      <c r="O529" s="12" t="str">
        <f t="shared" si="70"/>
        <v>B</v>
      </c>
      <c r="P529" s="12" t="str">
        <f t="shared" si="71"/>
        <v>L</v>
      </c>
    </row>
    <row r="530" spans="1:16" x14ac:dyDescent="0.3">
      <c r="A530" s="16" t="str">
        <f t="shared" si="66"/>
        <v>Sun Valley -- Mobile Homes</v>
      </c>
      <c r="B530" s="52" t="str">
        <f>VLOOKUP(N530,Keys!$I$3:$J$21,2)</f>
        <v>South Washoe County</v>
      </c>
      <c r="C530" s="52" t="str">
        <f>VLOOKUP(D530,Keys!$Q$3:$S$31,2)</f>
        <v xml:space="preserve">Sun Valley            </v>
      </c>
      <c r="D530" s="57">
        <f>VLOOKUP(N530,Keys!$D$3:$E$118,2)</f>
        <v>89433</v>
      </c>
      <c r="E530" s="12" t="str">
        <f>VLOOKUP(G530,Keys!$A$3:$B$30,2)</f>
        <v>SFR 12,000 - 15,000 Sf Zoning -- Site Values</v>
      </c>
      <c r="F530" s="19" t="str">
        <f t="shared" si="64"/>
        <v>CAA</v>
      </c>
      <c r="G530" s="21" t="str">
        <f t="shared" si="65"/>
        <v>D</v>
      </c>
      <c r="H530" s="26" t="str">
        <f t="shared" si="67"/>
        <v>ftp://wcftp.washoecounty.us/outtoworld/Neighborhood_Atlas/CA.pdf</v>
      </c>
      <c r="I530" s="30" t="str">
        <f t="shared" si="68"/>
        <v>https://www2.washoecounty.us/assessor/cama/search_download.php?command=dnld&amp;list=nbcsearch&amp;nbc=CAAD</v>
      </c>
      <c r="J530" s="11" t="s">
        <v>1279</v>
      </c>
      <c r="K530" s="23" t="s">
        <v>364</v>
      </c>
      <c r="N530" s="12" t="str">
        <f t="shared" si="69"/>
        <v>CA</v>
      </c>
      <c r="O530" s="12" t="str">
        <f t="shared" si="70"/>
        <v>C</v>
      </c>
      <c r="P530" s="12" t="str">
        <f t="shared" si="71"/>
        <v>D</v>
      </c>
    </row>
    <row r="531" spans="1:16" x14ac:dyDescent="0.3">
      <c r="A531" s="16" t="str">
        <f t="shared" si="66"/>
        <v>Sun Valley Commercial</v>
      </c>
      <c r="B531" s="52" t="str">
        <f>VLOOKUP(N531,Keys!$I$3:$J$21,2)</f>
        <v>South Washoe County</v>
      </c>
      <c r="C531" s="52" t="str">
        <f>VLOOKUP(D531,Keys!$Q$3:$S$31,2)</f>
        <v xml:space="preserve">Sun Valley            </v>
      </c>
      <c r="D531" s="57">
        <f>VLOOKUP(N531,Keys!$D$3:$E$118,2)</f>
        <v>89433</v>
      </c>
      <c r="E531" s="12" t="str">
        <f>VLOOKUP(G531,Keys!$A$3:$B$30,2)</f>
        <v>Commercial - General -- Square Foot Values</v>
      </c>
      <c r="F531" s="19" t="str">
        <f t="shared" si="64"/>
        <v>CAA</v>
      </c>
      <c r="G531" s="21" t="str">
        <f t="shared" si="65"/>
        <v>Q</v>
      </c>
      <c r="H531" s="26" t="str">
        <f t="shared" si="67"/>
        <v>ftp://wcftp.washoecounty.us/outtoworld/Neighborhood_Atlas/CA.pdf</v>
      </c>
      <c r="I531" s="30" t="str">
        <f t="shared" si="68"/>
        <v>https://www2.washoecounty.us/assessor/cama/search_download.php?command=dnld&amp;list=nbcsearch&amp;nbc=CAAQ</v>
      </c>
      <c r="J531" s="11" t="s">
        <v>1279</v>
      </c>
      <c r="K531" s="23" t="s">
        <v>367</v>
      </c>
      <c r="N531" s="12" t="str">
        <f t="shared" si="69"/>
        <v>CA</v>
      </c>
      <c r="O531" s="12" t="str">
        <f t="shared" si="70"/>
        <v>C</v>
      </c>
      <c r="P531" s="12" t="str">
        <f t="shared" si="71"/>
        <v>Q</v>
      </c>
    </row>
    <row r="532" spans="1:16" x14ac:dyDescent="0.3">
      <c r="A532" s="16" t="str">
        <f t="shared" si="66"/>
        <v>SFR Land (MDS/LDS Zoning)</v>
      </c>
      <c r="B532" s="52" t="str">
        <f>VLOOKUP(N532,Keys!$I$3:$J$21,2)</f>
        <v>South Washoe County</v>
      </c>
      <c r="C532" s="52" t="str">
        <f>VLOOKUP(D532,Keys!$Q$3:$S$31,2)</f>
        <v xml:space="preserve">Sun Valley            </v>
      </c>
      <c r="D532" s="57">
        <f>VLOOKUP(N532,Keys!$D$3:$E$118,2)</f>
        <v>89433</v>
      </c>
      <c r="E532" s="12" t="str">
        <f>VLOOKUP(G532,Keys!$A$3:$B$30,2)</f>
        <v>Centrally Assessed</v>
      </c>
      <c r="F532" s="19" t="str">
        <f t="shared" si="64"/>
        <v>CAC</v>
      </c>
      <c r="G532" s="21" t="str">
        <f t="shared" si="65"/>
        <v>Z</v>
      </c>
      <c r="H532" s="26" t="str">
        <f t="shared" si="67"/>
        <v>ftp://wcftp.washoecounty.us/outtoworld/Neighborhood_Atlas/CA.pdf</v>
      </c>
      <c r="I532" s="30" t="str">
        <f t="shared" si="68"/>
        <v>https://www2.washoecounty.us/assessor/cama/search_download.php?command=dnld&amp;list=nbcsearch&amp;nbc=CACZ</v>
      </c>
      <c r="J532" s="11" t="s">
        <v>1279</v>
      </c>
      <c r="K532" s="23" t="s">
        <v>370</v>
      </c>
      <c r="N532" s="12" t="str">
        <f t="shared" si="69"/>
        <v>CA</v>
      </c>
      <c r="O532" s="12" t="str">
        <f t="shared" si="70"/>
        <v>C</v>
      </c>
      <c r="P532" s="12" t="str">
        <f t="shared" si="71"/>
        <v>Z</v>
      </c>
    </row>
    <row r="533" spans="1:16" x14ac:dyDescent="0.3">
      <c r="A533" s="16" t="str">
        <f t="shared" si="66"/>
        <v>Weems Way/Moor Park SFR's</v>
      </c>
      <c r="B533" s="52" t="str">
        <f>VLOOKUP(N533,Keys!$I$3:$J$21,2)</f>
        <v>South Washoe County</v>
      </c>
      <c r="C533" s="52" t="str">
        <f>VLOOKUP(D533,Keys!$Q$3:$S$31,2)</f>
        <v xml:space="preserve">Sun Valley            </v>
      </c>
      <c r="D533" s="57">
        <f>VLOOKUP(N533,Keys!$D$3:$E$118,2)</f>
        <v>89433</v>
      </c>
      <c r="E533" s="12" t="str">
        <f>VLOOKUP(G533,Keys!$A$3:$B$30,2)</f>
        <v>SFR 12,000 - 15,000 Sf Zoning -- Site Values</v>
      </c>
      <c r="F533" s="19" t="str">
        <f t="shared" si="64"/>
        <v>CAF</v>
      </c>
      <c r="G533" s="21" t="str">
        <f t="shared" si="65"/>
        <v>D</v>
      </c>
      <c r="H533" s="26" t="str">
        <f t="shared" si="67"/>
        <v>ftp://wcftp.washoecounty.us/outtoworld/Neighborhood_Atlas/CA.pdf</v>
      </c>
      <c r="I533" s="30" t="str">
        <f t="shared" si="68"/>
        <v>https://www2.washoecounty.us/assessor/cama/search_download.php?command=dnld&amp;list=nbcsearch&amp;nbc=CAFD</v>
      </c>
      <c r="J533" s="11" t="s">
        <v>1279</v>
      </c>
      <c r="K533" s="23" t="s">
        <v>1211</v>
      </c>
      <c r="N533" s="12" t="str">
        <f t="shared" si="69"/>
        <v>CA</v>
      </c>
      <c r="O533" s="12" t="str">
        <f t="shared" si="70"/>
        <v>C</v>
      </c>
      <c r="P533" s="12" t="str">
        <f t="shared" si="71"/>
        <v>D</v>
      </c>
    </row>
    <row r="534" spans="1:16" x14ac:dyDescent="0.3">
      <c r="A534" s="16" t="str">
        <f t="shared" si="66"/>
        <v>Hobey's Casino</v>
      </c>
      <c r="B534" s="52" t="str">
        <f>VLOOKUP(N534,Keys!$I$3:$J$21,2)</f>
        <v>South Washoe County</v>
      </c>
      <c r="C534" s="52" t="str">
        <f>VLOOKUP(D534,Keys!$Q$3:$S$31,2)</f>
        <v xml:space="preserve">Sun Valley            </v>
      </c>
      <c r="D534" s="57">
        <f>VLOOKUP(N534,Keys!$D$3:$E$118,2)</f>
        <v>89433</v>
      </c>
      <c r="E534" s="12" t="str">
        <f>VLOOKUP(G534,Keys!$A$3:$B$30,2)</f>
        <v>Casino -- Square Foot Values</v>
      </c>
      <c r="F534" s="19" t="str">
        <f t="shared" si="64"/>
        <v>CAO</v>
      </c>
      <c r="G534" s="21" t="str">
        <f t="shared" si="65"/>
        <v>S</v>
      </c>
      <c r="H534" s="26" t="str">
        <f t="shared" si="67"/>
        <v>ftp://wcftp.washoecounty.us/outtoworld/Neighborhood_Atlas/CA.pdf</v>
      </c>
      <c r="I534" s="30" t="str">
        <f t="shared" si="68"/>
        <v>https://www2.washoecounty.us/assessor/cama/search_download.php?command=dnld&amp;list=nbcsearch&amp;nbc=CAOS</v>
      </c>
      <c r="J534" s="11" t="s">
        <v>1279</v>
      </c>
      <c r="K534" s="23" t="s">
        <v>1212</v>
      </c>
      <c r="N534" s="12" t="str">
        <f t="shared" si="69"/>
        <v>CA</v>
      </c>
      <c r="O534" s="12" t="str">
        <f t="shared" si="70"/>
        <v>C</v>
      </c>
      <c r="P534" s="12" t="str">
        <f t="shared" si="71"/>
        <v>S</v>
      </c>
    </row>
    <row r="535" spans="1:16" x14ac:dyDescent="0.3">
      <c r="A535" s="16" t="str">
        <f t="shared" si="66"/>
        <v>Orovada Place Condos</v>
      </c>
      <c r="B535" s="52" t="str">
        <f>VLOOKUP(N535,Keys!$I$3:$J$21,2)</f>
        <v>South Washoe County</v>
      </c>
      <c r="C535" s="52" t="str">
        <f>VLOOKUP(D535,Keys!$Q$3:$S$31,2)</f>
        <v xml:space="preserve">Sparks,  Greenbrae, Happy Valley, Sun Valley        </v>
      </c>
      <c r="D535" s="57">
        <f>VLOOKUP(N535,Keys!$D$3:$E$118,2)</f>
        <v>89431</v>
      </c>
      <c r="E535" s="12" t="str">
        <f>VLOOKUP(G535,Keys!$A$3:$B$30,2)</f>
        <v>Condos / Townhouse - Site Values</v>
      </c>
      <c r="F535" s="19" t="str">
        <f t="shared" si="64"/>
        <v>DBA</v>
      </c>
      <c r="G535" s="21" t="str">
        <f t="shared" si="65"/>
        <v>A</v>
      </c>
      <c r="H535" s="26" t="str">
        <f t="shared" si="67"/>
        <v>ftp://wcftp.washoecounty.us/outtoworld/Neighborhood_Atlas/DB.pdf</v>
      </c>
      <c r="I535" s="30" t="str">
        <f t="shared" si="68"/>
        <v>https://www2.washoecounty.us/assessor/cama/search_download.php?command=dnld&amp;list=nbcsearch&amp;nbc=DBAA</v>
      </c>
      <c r="J535" s="11" t="s">
        <v>1279</v>
      </c>
      <c r="K535" s="23" t="s">
        <v>374</v>
      </c>
      <c r="N535" s="12" t="str">
        <f t="shared" si="69"/>
        <v>DB</v>
      </c>
      <c r="O535" s="12" t="str">
        <f t="shared" si="70"/>
        <v>D</v>
      </c>
      <c r="P535" s="12" t="str">
        <f t="shared" si="71"/>
        <v>A</v>
      </c>
    </row>
    <row r="536" spans="1:16" x14ac:dyDescent="0.3">
      <c r="A536" s="16" t="str">
        <f t="shared" si="66"/>
        <v>Mobile Home Park</v>
      </c>
      <c r="B536" s="52" t="str">
        <f>VLOOKUP(N536,Keys!$I$3:$J$21,2)</f>
        <v>South Washoe County</v>
      </c>
      <c r="C536" s="52" t="str">
        <f>VLOOKUP(D536,Keys!$Q$3:$S$31,2)</f>
        <v xml:space="preserve">Sparks,  Greenbrae, Happy Valley, Sun Valley        </v>
      </c>
      <c r="D536" s="57">
        <f>VLOOKUP(N536,Keys!$D$3:$E$118,2)</f>
        <v>89431</v>
      </c>
      <c r="E536" s="12" t="str">
        <f>VLOOKUP(G536,Keys!$A$3:$B$30,2)</f>
        <v>MF - Mobile Home / RV Parks -- Per Unit Values (LUC 35)</v>
      </c>
      <c r="F536" s="19" t="str">
        <f t="shared" si="64"/>
        <v>DBE</v>
      </c>
      <c r="G536" s="21" t="str">
        <f t="shared" si="65"/>
        <v>N</v>
      </c>
      <c r="H536" s="26" t="str">
        <f t="shared" si="67"/>
        <v>ftp://wcftp.washoecounty.us/outtoworld/Neighborhood_Atlas/DB.pdf</v>
      </c>
      <c r="I536" s="30" t="str">
        <f t="shared" si="68"/>
        <v>https://www2.washoecounty.us/assessor/cama/search_download.php?command=dnld&amp;list=nbcsearch&amp;nbc=DBEN</v>
      </c>
      <c r="J536" s="11" t="s">
        <v>1279</v>
      </c>
      <c r="K536" s="23" t="s">
        <v>377</v>
      </c>
      <c r="N536" s="12" t="str">
        <f t="shared" si="69"/>
        <v>DB</v>
      </c>
      <c r="O536" s="12" t="str">
        <f t="shared" si="70"/>
        <v>D</v>
      </c>
      <c r="P536" s="12" t="str">
        <f t="shared" si="71"/>
        <v>N</v>
      </c>
    </row>
    <row r="537" spans="1:16" x14ac:dyDescent="0.3">
      <c r="A537" s="16" t="str">
        <f t="shared" si="66"/>
        <v>Commercial</v>
      </c>
      <c r="B537" s="52" t="str">
        <f>VLOOKUP(N537,Keys!$I$3:$J$21,2)</f>
        <v>South Washoe County</v>
      </c>
      <c r="C537" s="52" t="str">
        <f>VLOOKUP(D537,Keys!$Q$3:$S$31,2)</f>
        <v xml:space="preserve">Sparks,  Greenbrae, Happy Valley, Sun Valley        </v>
      </c>
      <c r="D537" s="57">
        <f>VLOOKUP(N537,Keys!$D$3:$E$118,2)</f>
        <v>89431</v>
      </c>
      <c r="E537" s="12" t="str">
        <f>VLOOKUP(G537,Keys!$A$3:$B$30,2)</f>
        <v>Commercial - General -- Square Foot Values</v>
      </c>
      <c r="F537" s="19" t="str">
        <f t="shared" si="64"/>
        <v>DBH</v>
      </c>
      <c r="G537" s="21" t="str">
        <f t="shared" si="65"/>
        <v>Q</v>
      </c>
      <c r="H537" s="26" t="str">
        <f t="shared" si="67"/>
        <v>ftp://wcftp.washoecounty.us/outtoworld/Neighborhood_Atlas/DB.pdf</v>
      </c>
      <c r="I537" s="30" t="str">
        <f t="shared" si="68"/>
        <v>https://www2.washoecounty.us/assessor/cama/search_download.php?command=dnld&amp;list=nbcsearch&amp;nbc=DBHQ</v>
      </c>
      <c r="J537" s="11" t="s">
        <v>1279</v>
      </c>
      <c r="K537" s="23" t="s">
        <v>380</v>
      </c>
      <c r="N537" s="12" t="str">
        <f t="shared" si="69"/>
        <v>DB</v>
      </c>
      <c r="O537" s="12" t="str">
        <f t="shared" si="70"/>
        <v>D</v>
      </c>
      <c r="P537" s="12" t="str">
        <f t="shared" si="71"/>
        <v>Q</v>
      </c>
    </row>
    <row r="538" spans="1:16" x14ac:dyDescent="0.3">
      <c r="A538" s="16" t="str">
        <f t="shared" si="66"/>
        <v>The Village at Wildcreek</v>
      </c>
      <c r="B538" s="52" t="str">
        <f>VLOOKUP(N538,Keys!$I$3:$J$21,2)</f>
        <v>South Washoe County</v>
      </c>
      <c r="C538" s="52" t="str">
        <f>VLOOKUP(D538,Keys!$Q$3:$S$31,2)</f>
        <v xml:space="preserve">Sparks,  Greenbrae, Happy Valley, Sun Valley        </v>
      </c>
      <c r="D538" s="57">
        <f>VLOOKUP(N538,Keys!$D$3:$E$118,2)</f>
        <v>89431</v>
      </c>
      <c r="E538" s="12" t="str">
        <f>VLOOKUP(G538,Keys!$A$3:$B$30,2)</f>
        <v>MF - Low to Medium Density --14-21</v>
      </c>
      <c r="F538" s="19" t="str">
        <f t="shared" si="64"/>
        <v>DBK</v>
      </c>
      <c r="G538" s="21" t="str">
        <f t="shared" si="65"/>
        <v>M</v>
      </c>
      <c r="H538" s="26" t="str">
        <f t="shared" si="67"/>
        <v>ftp://wcftp.washoecounty.us/outtoworld/Neighborhood_Atlas/DB.pdf</v>
      </c>
      <c r="I538" s="30" t="str">
        <f t="shared" si="68"/>
        <v>https://www2.washoecounty.us/assessor/cama/search_download.php?command=dnld&amp;list=nbcsearch&amp;nbc=DBKM</v>
      </c>
      <c r="J538" s="11" t="s">
        <v>1279</v>
      </c>
      <c r="K538" s="23" t="s">
        <v>383</v>
      </c>
      <c r="N538" s="12" t="str">
        <f t="shared" si="69"/>
        <v>DB</v>
      </c>
      <c r="O538" s="12" t="str">
        <f t="shared" si="70"/>
        <v>D</v>
      </c>
      <c r="P538" s="12" t="str">
        <f t="shared" si="71"/>
        <v>M</v>
      </c>
    </row>
    <row r="539" spans="1:16" x14ac:dyDescent="0.3">
      <c r="A539" s="16" t="str">
        <f t="shared" si="66"/>
        <v>Merchant Courts Condos</v>
      </c>
      <c r="B539" s="52" t="str">
        <f>VLOOKUP(N539,Keys!$I$3:$J$21,2)</f>
        <v>South Washoe County</v>
      </c>
      <c r="C539" s="52" t="str">
        <f>VLOOKUP(D539,Keys!$Q$3:$S$31,2)</f>
        <v xml:space="preserve">Sparks,  Greenbrae, Happy Valley, Sun Valley        </v>
      </c>
      <c r="D539" s="57">
        <f>VLOOKUP(N539,Keys!$D$3:$E$118,2)</f>
        <v>89431</v>
      </c>
      <c r="E539" s="12" t="str">
        <f>VLOOKUP(G539,Keys!$A$3:$B$30,2)</f>
        <v>Condos / Townhouse - Site Values</v>
      </c>
      <c r="F539" s="19" t="str">
        <f t="shared" si="64"/>
        <v>DBN</v>
      </c>
      <c r="G539" s="21" t="str">
        <f t="shared" si="65"/>
        <v>A</v>
      </c>
      <c r="H539" s="26" t="str">
        <f t="shared" si="67"/>
        <v>ftp://wcftp.washoecounty.us/outtoworld/Neighborhood_Atlas/DB.pdf</v>
      </c>
      <c r="I539" s="30" t="str">
        <f t="shared" si="68"/>
        <v>https://www2.washoecounty.us/assessor/cama/search_download.php?command=dnld&amp;list=nbcsearch&amp;nbc=DBNA</v>
      </c>
      <c r="J539" s="11" t="s">
        <v>1279</v>
      </c>
      <c r="K539" s="23" t="s">
        <v>386</v>
      </c>
      <c r="N539" s="12" t="str">
        <f t="shared" si="69"/>
        <v>DB</v>
      </c>
      <c r="O539" s="12" t="str">
        <f t="shared" si="70"/>
        <v>D</v>
      </c>
      <c r="P539" s="12" t="str">
        <f t="shared" si="71"/>
        <v>A</v>
      </c>
    </row>
    <row r="540" spans="1:16" x14ac:dyDescent="0.3">
      <c r="A540" s="16" t="str">
        <f t="shared" si="66"/>
        <v>Common Area</v>
      </c>
      <c r="B540" s="52" t="str">
        <f>VLOOKUP(N540,Keys!$I$3:$J$21,2)</f>
        <v>South Washoe County</v>
      </c>
      <c r="C540" s="52" t="str">
        <f>VLOOKUP(D540,Keys!$Q$3:$S$31,2)</f>
        <v xml:space="preserve">Sparks,  Greenbrae, Happy Valley, Sun Valley        </v>
      </c>
      <c r="D540" s="57">
        <f>VLOOKUP(N540,Keys!$D$3:$E$118,2)</f>
        <v>89431</v>
      </c>
      <c r="E540" s="12" t="str">
        <f>VLOOKUP(G540,Keys!$A$3:$B$30,2)</f>
        <v>Token Values -- Common Area / Splinters / Unbuildable</v>
      </c>
      <c r="F540" s="19" t="str">
        <f t="shared" si="64"/>
        <v>DBV</v>
      </c>
      <c r="G540" s="21" t="str">
        <f t="shared" si="65"/>
        <v>V</v>
      </c>
      <c r="H540" s="26" t="str">
        <f t="shared" si="67"/>
        <v>ftp://wcftp.washoecounty.us/outtoworld/Neighborhood_Atlas/DB.pdf</v>
      </c>
      <c r="I540" s="30" t="str">
        <f t="shared" si="68"/>
        <v>https://www2.washoecounty.us/assessor/cama/search_download.php?command=dnld&amp;list=nbcsearch&amp;nbc=DBVV</v>
      </c>
      <c r="J540" s="11" t="s">
        <v>1279</v>
      </c>
      <c r="K540" s="23" t="s">
        <v>389</v>
      </c>
      <c r="N540" s="12" t="str">
        <f t="shared" si="69"/>
        <v>DB</v>
      </c>
      <c r="O540" s="12" t="str">
        <f t="shared" si="70"/>
        <v>D</v>
      </c>
      <c r="P540" s="12" t="str">
        <f t="shared" si="71"/>
        <v>V</v>
      </c>
    </row>
    <row r="541" spans="1:16" x14ac:dyDescent="0.3">
      <c r="A541" s="16" t="str">
        <f t="shared" si="66"/>
        <v>Sierra Vista Subdivision</v>
      </c>
      <c r="B541" s="52" t="str">
        <f>VLOOKUP(N541,Keys!$I$3:$J$21,2)</f>
        <v>South Washoe County</v>
      </c>
      <c r="C541" s="52" t="str">
        <f>VLOOKUP(D541,Keys!$Q$3:$S$31,2)</f>
        <v xml:space="preserve">Sparks, Spanish Springs           </v>
      </c>
      <c r="D541" s="57">
        <f>VLOOKUP(N541,Keys!$D$3:$E$118,2)</f>
        <v>89436</v>
      </c>
      <c r="E541" s="12" t="str">
        <f>VLOOKUP(G541,Keys!$A$3:$B$30,2)</f>
        <v>SFR 12,000 - 15,000 Sf Zoning -- Site Values</v>
      </c>
      <c r="F541" s="19" t="str">
        <f t="shared" si="64"/>
        <v>DCA</v>
      </c>
      <c r="G541" s="21" t="str">
        <f t="shared" si="65"/>
        <v>D</v>
      </c>
      <c r="H541" s="26" t="str">
        <f t="shared" si="67"/>
        <v>ftp://wcftp.washoecounty.us/outtoworld/Neighborhood_Atlas/DC.pdf</v>
      </c>
      <c r="I541" s="30" t="str">
        <f t="shared" si="68"/>
        <v>https://www2.washoecounty.us/assessor/cama/search_download.php?command=dnld&amp;list=nbcsearch&amp;nbc=DCAD</v>
      </c>
      <c r="J541" s="11" t="s">
        <v>1279</v>
      </c>
      <c r="K541" s="23" t="s">
        <v>392</v>
      </c>
      <c r="N541" s="12" t="str">
        <f t="shared" si="69"/>
        <v>DC</v>
      </c>
      <c r="O541" s="12" t="str">
        <f t="shared" si="70"/>
        <v>D</v>
      </c>
      <c r="P541" s="12" t="str">
        <f t="shared" si="71"/>
        <v>D</v>
      </c>
    </row>
    <row r="542" spans="1:16" x14ac:dyDescent="0.3">
      <c r="A542" s="16" t="str">
        <f t="shared" si="66"/>
        <v>Multi Family (Luc 13, 30-33)</v>
      </c>
      <c r="B542" s="52" t="str">
        <f>VLOOKUP(N542,Keys!$I$3:$J$21,2)</f>
        <v>South Washoe County</v>
      </c>
      <c r="C542" s="52" t="str">
        <f>VLOOKUP(D542,Keys!$Q$3:$S$31,2)</f>
        <v xml:space="preserve">Sparks,  Greenbrae, Happy Valley, Sun Valley        </v>
      </c>
      <c r="D542" s="57">
        <f>VLOOKUP(N542,Keys!$D$3:$E$118,2)</f>
        <v>89431</v>
      </c>
      <c r="E542" s="12" t="str">
        <f>VLOOKUP(G542,Keys!$A$3:$B$30,2)</f>
        <v>MF - Low Density -- Site Values / SF / Unit (LUC 13, 30 thru 33)</v>
      </c>
      <c r="F542" s="19" t="str">
        <f t="shared" si="64"/>
        <v>DDB</v>
      </c>
      <c r="G542" s="21" t="str">
        <f t="shared" si="65"/>
        <v>K</v>
      </c>
      <c r="H542" s="26" t="str">
        <f t="shared" si="67"/>
        <v>ftp://wcftp.washoecounty.us/outtoworld/Neighborhood_Atlas/DD.pdf</v>
      </c>
      <c r="I542" s="30" t="str">
        <f t="shared" si="68"/>
        <v>https://www2.washoecounty.us/assessor/cama/search_download.php?command=dnld&amp;list=nbcsearch&amp;nbc=DDBK</v>
      </c>
      <c r="J542" s="11" t="s">
        <v>1279</v>
      </c>
      <c r="K542" s="23" t="s">
        <v>1213</v>
      </c>
      <c r="N542" s="12" t="str">
        <f t="shared" si="69"/>
        <v>DD</v>
      </c>
      <c r="O542" s="12" t="str">
        <f t="shared" si="70"/>
        <v>D</v>
      </c>
      <c r="P542" s="12" t="str">
        <f t="shared" si="71"/>
        <v>K</v>
      </c>
    </row>
    <row r="543" spans="1:16" x14ac:dyDescent="0.3">
      <c r="A543" s="16" t="str">
        <f t="shared" si="66"/>
        <v>Wedekind Rd. SFR's</v>
      </c>
      <c r="B543" s="52" t="str">
        <f>VLOOKUP(N543,Keys!$I$3:$J$21,2)</f>
        <v>South Washoe County</v>
      </c>
      <c r="C543" s="52" t="str">
        <f>VLOOKUP(D543,Keys!$Q$3:$S$31,2)</f>
        <v xml:space="preserve">Sparks,  Greenbrae, Happy Valley, Sun Valley        </v>
      </c>
      <c r="D543" s="57">
        <f>VLOOKUP(N543,Keys!$D$3:$E$118,2)</f>
        <v>89431</v>
      </c>
      <c r="E543" s="12" t="str">
        <f>VLOOKUP(G543,Keys!$A$3:$B$30,2)</f>
        <v>SFR 1 Acre Zoning -- Site Values</v>
      </c>
      <c r="F543" s="19" t="str">
        <f t="shared" si="64"/>
        <v>DDF</v>
      </c>
      <c r="G543" s="21" t="str">
        <f t="shared" si="65"/>
        <v>F</v>
      </c>
      <c r="H543" s="26" t="str">
        <f t="shared" si="67"/>
        <v>ftp://wcftp.washoecounty.us/outtoworld/Neighborhood_Atlas/DD.pdf</v>
      </c>
      <c r="I543" s="30" t="str">
        <f t="shared" si="68"/>
        <v>https://www2.washoecounty.us/assessor/cama/search_download.php?command=dnld&amp;list=nbcsearch&amp;nbc=DDFF</v>
      </c>
      <c r="J543" s="11" t="s">
        <v>1279</v>
      </c>
      <c r="K543" s="23" t="s">
        <v>397</v>
      </c>
      <c r="N543" s="12" t="str">
        <f t="shared" si="69"/>
        <v>DD</v>
      </c>
      <c r="O543" s="12" t="str">
        <f t="shared" si="70"/>
        <v>D</v>
      </c>
      <c r="P543" s="12" t="str">
        <f t="shared" si="71"/>
        <v>F</v>
      </c>
    </row>
    <row r="544" spans="1:16" x14ac:dyDescent="0.3">
      <c r="A544" s="16" t="str">
        <f t="shared" si="66"/>
        <v>Yorkshire Manor Condos</v>
      </c>
      <c r="B544" s="52" t="str">
        <f>VLOOKUP(N544,Keys!$I$3:$J$21,2)</f>
        <v>South Washoe County</v>
      </c>
      <c r="C544" s="52" t="str">
        <f>VLOOKUP(D544,Keys!$Q$3:$S$31,2)</f>
        <v xml:space="preserve">Sparks,  Greenbrae, Happy Valley, Sun Valley        </v>
      </c>
      <c r="D544" s="57">
        <f>VLOOKUP(N544,Keys!$D$3:$E$118,2)</f>
        <v>89431</v>
      </c>
      <c r="E544" s="12" t="str">
        <f>VLOOKUP(G544,Keys!$A$3:$B$30,2)</f>
        <v>Condos / Townhouse - Site Values</v>
      </c>
      <c r="F544" s="19" t="str">
        <f t="shared" si="64"/>
        <v>DDI</v>
      </c>
      <c r="G544" s="21" t="str">
        <f t="shared" si="65"/>
        <v>A</v>
      </c>
      <c r="H544" s="26" t="str">
        <f t="shared" si="67"/>
        <v>ftp://wcftp.washoecounty.us/outtoworld/Neighborhood_Atlas/DD.pdf</v>
      </c>
      <c r="I544" s="30" t="str">
        <f t="shared" si="68"/>
        <v>https://www2.washoecounty.us/assessor/cama/search_download.php?command=dnld&amp;list=nbcsearch&amp;nbc=DDIA</v>
      </c>
      <c r="J544" s="11" t="s">
        <v>1279</v>
      </c>
      <c r="K544" s="23" t="s">
        <v>400</v>
      </c>
      <c r="N544" s="12" t="str">
        <f t="shared" si="69"/>
        <v>DD</v>
      </c>
      <c r="O544" s="12" t="str">
        <f t="shared" si="70"/>
        <v>D</v>
      </c>
      <c r="P544" s="12" t="str">
        <f t="shared" si="71"/>
        <v>A</v>
      </c>
    </row>
    <row r="545" spans="1:16" x14ac:dyDescent="0.3">
      <c r="A545" s="16" t="str">
        <f t="shared" si="66"/>
        <v>Common Area</v>
      </c>
      <c r="B545" s="52" t="str">
        <f>VLOOKUP(N545,Keys!$I$3:$J$21,2)</f>
        <v>South Washoe County</v>
      </c>
      <c r="C545" s="52" t="str">
        <f>VLOOKUP(D545,Keys!$Q$3:$S$31,2)</f>
        <v xml:space="preserve">Sparks,  Greenbrae, Happy Valley, Sun Valley        </v>
      </c>
      <c r="D545" s="57">
        <f>VLOOKUP(N545,Keys!$D$3:$E$118,2)</f>
        <v>89431</v>
      </c>
      <c r="E545" s="12" t="str">
        <f>VLOOKUP(G545,Keys!$A$3:$B$30,2)</f>
        <v>Token Values -- Common Area / Splinters / Unbuildable</v>
      </c>
      <c r="F545" s="19" t="str">
        <f t="shared" si="64"/>
        <v>DDV</v>
      </c>
      <c r="G545" s="21" t="str">
        <f t="shared" si="65"/>
        <v>V</v>
      </c>
      <c r="H545" s="26" t="str">
        <f t="shared" si="67"/>
        <v>ftp://wcftp.washoecounty.us/outtoworld/Neighborhood_Atlas/DD.pdf</v>
      </c>
      <c r="I545" s="30" t="str">
        <f t="shared" si="68"/>
        <v>https://www2.washoecounty.us/assessor/cama/search_download.php?command=dnld&amp;list=nbcsearch&amp;nbc=DDVV</v>
      </c>
      <c r="J545" s="11" t="s">
        <v>1279</v>
      </c>
      <c r="K545" s="23" t="s">
        <v>403</v>
      </c>
      <c r="N545" s="12" t="str">
        <f t="shared" si="69"/>
        <v>DD</v>
      </c>
      <c r="O545" s="12" t="str">
        <f t="shared" si="70"/>
        <v>D</v>
      </c>
      <c r="P545" s="12" t="str">
        <f t="shared" si="71"/>
        <v>V</v>
      </c>
    </row>
    <row r="546" spans="1:16" x14ac:dyDescent="0.3">
      <c r="A546" s="16" t="str">
        <f t="shared" si="66"/>
        <v>SFRs</v>
      </c>
      <c r="B546" s="52" t="str">
        <f>VLOOKUP(N546,Keys!$I$3:$J$21,2)</f>
        <v>South Washoe County</v>
      </c>
      <c r="C546" s="52" t="str">
        <f>VLOOKUP(D546,Keys!$Q$3:$S$31,2)</f>
        <v xml:space="preserve">Sparks,  Greenbrae, Happy Valley, Sun Valley        </v>
      </c>
      <c r="D546" s="57">
        <f>VLOOKUP(N546,Keys!$D$3:$E$118,2)</f>
        <v>89431</v>
      </c>
      <c r="E546" s="12" t="str">
        <f>VLOOKUP(G546,Keys!$A$3:$B$30,2)</f>
        <v>SFR 6,000 - 9,000 Sf Zoning -- Site Values</v>
      </c>
      <c r="F546" s="19" t="str">
        <f t="shared" si="64"/>
        <v>DEC</v>
      </c>
      <c r="G546" s="21" t="str">
        <f t="shared" si="65"/>
        <v>C</v>
      </c>
      <c r="H546" s="26" t="str">
        <f t="shared" si="67"/>
        <v>ftp://wcftp.washoecounty.us/outtoworld/Neighborhood_Atlas/DE.pdf</v>
      </c>
      <c r="I546" s="30" t="str">
        <f t="shared" si="68"/>
        <v>https://www2.washoecounty.us/assessor/cama/search_download.php?command=dnld&amp;list=nbcsearch&amp;nbc=DECC</v>
      </c>
      <c r="J546" s="11" t="s">
        <v>1279</v>
      </c>
      <c r="K546" s="23" t="s">
        <v>406</v>
      </c>
      <c r="N546" s="12" t="str">
        <f t="shared" si="69"/>
        <v>DE</v>
      </c>
      <c r="O546" s="12" t="str">
        <f t="shared" si="70"/>
        <v>D</v>
      </c>
      <c r="P546" s="12" t="str">
        <f t="shared" si="71"/>
        <v>C</v>
      </c>
    </row>
    <row r="547" spans="1:16" x14ac:dyDescent="0.3">
      <c r="A547" s="16" t="str">
        <f t="shared" si="66"/>
        <v>Mobile Home Parks</v>
      </c>
      <c r="B547" s="52" t="str">
        <f>VLOOKUP(N547,Keys!$I$3:$J$21,2)</f>
        <v>South Washoe County</v>
      </c>
      <c r="C547" s="52" t="str">
        <f>VLOOKUP(D547,Keys!$Q$3:$S$31,2)</f>
        <v xml:space="preserve">Sparks,  Greenbrae, Happy Valley, Sun Valley        </v>
      </c>
      <c r="D547" s="57">
        <f>VLOOKUP(N547,Keys!$D$3:$E$118,2)</f>
        <v>89431</v>
      </c>
      <c r="E547" s="12" t="str">
        <f>VLOOKUP(G547,Keys!$A$3:$B$30,2)</f>
        <v>MF - Mobile Home / RV Parks -- Per Unit Values (LUC 35)</v>
      </c>
      <c r="F547" s="19" t="str">
        <f t="shared" si="64"/>
        <v>DEF</v>
      </c>
      <c r="G547" s="21" t="str">
        <f t="shared" si="65"/>
        <v>N</v>
      </c>
      <c r="H547" s="26" t="str">
        <f t="shared" si="67"/>
        <v>ftp://wcftp.washoecounty.us/outtoworld/Neighborhood_Atlas/DE.pdf</v>
      </c>
      <c r="I547" s="30" t="str">
        <f t="shared" si="68"/>
        <v>https://www2.washoecounty.us/assessor/cama/search_download.php?command=dnld&amp;list=nbcsearch&amp;nbc=DEFN</v>
      </c>
      <c r="J547" s="11" t="s">
        <v>1279</v>
      </c>
      <c r="K547" s="23" t="s">
        <v>409</v>
      </c>
      <c r="N547" s="12" t="str">
        <f t="shared" si="69"/>
        <v>DE</v>
      </c>
      <c r="O547" s="12" t="str">
        <f t="shared" si="70"/>
        <v>D</v>
      </c>
      <c r="P547" s="12" t="str">
        <f t="shared" si="71"/>
        <v>N</v>
      </c>
    </row>
    <row r="548" spans="1:16" x14ac:dyDescent="0.3">
      <c r="A548" s="16" t="str">
        <f t="shared" si="66"/>
        <v>Silverada Subdivision</v>
      </c>
      <c r="B548" s="52" t="str">
        <f>VLOOKUP(N548,Keys!$I$3:$J$21,2)</f>
        <v>South Washoe County</v>
      </c>
      <c r="C548" s="52" t="str">
        <f>VLOOKUP(D548,Keys!$Q$3:$S$31,2)</f>
        <v xml:space="preserve">Sparks,  Greenbrae, Happy Valley, Sun Valley        </v>
      </c>
      <c r="D548" s="57">
        <f>VLOOKUP(N548,Keys!$D$3:$E$118,2)</f>
        <v>89431</v>
      </c>
      <c r="E548" s="12" t="str">
        <f>VLOOKUP(G548,Keys!$A$3:$B$30,2)</f>
        <v>SFR 6,000 - 9,000 Sf Zoning -- Site Values</v>
      </c>
      <c r="F548" s="19" t="str">
        <f t="shared" si="64"/>
        <v>DEI</v>
      </c>
      <c r="G548" s="21" t="str">
        <f t="shared" si="65"/>
        <v>C</v>
      </c>
      <c r="H548" s="26" t="str">
        <f t="shared" si="67"/>
        <v>ftp://wcftp.washoecounty.us/outtoworld/Neighborhood_Atlas/DE.pdf</v>
      </c>
      <c r="I548" s="30" t="str">
        <f t="shared" si="68"/>
        <v>https://www2.washoecounty.us/assessor/cama/search_download.php?command=dnld&amp;list=nbcsearch&amp;nbc=DEIC</v>
      </c>
      <c r="J548" s="11" t="s">
        <v>1279</v>
      </c>
      <c r="K548" s="23" t="s">
        <v>412</v>
      </c>
      <c r="N548" s="12" t="str">
        <f t="shared" si="69"/>
        <v>DE</v>
      </c>
      <c r="O548" s="12" t="str">
        <f t="shared" si="70"/>
        <v>D</v>
      </c>
      <c r="P548" s="12" t="str">
        <f t="shared" si="71"/>
        <v>C</v>
      </c>
    </row>
    <row r="549" spans="1:16" x14ac:dyDescent="0.3">
      <c r="A549" s="16" t="str">
        <f t="shared" si="66"/>
        <v>Common Area/Token Value</v>
      </c>
      <c r="B549" s="52" t="str">
        <f>VLOOKUP(N549,Keys!$I$3:$J$21,2)</f>
        <v>South Washoe County</v>
      </c>
      <c r="C549" s="52" t="str">
        <f>VLOOKUP(D549,Keys!$Q$3:$S$31,2)</f>
        <v xml:space="preserve">Sparks,  Greenbrae, Happy Valley, Sun Valley        </v>
      </c>
      <c r="D549" s="57">
        <f>VLOOKUP(N549,Keys!$D$3:$E$118,2)</f>
        <v>89431</v>
      </c>
      <c r="E549" s="12" t="str">
        <f>VLOOKUP(G549,Keys!$A$3:$B$30,2)</f>
        <v>Token Values -- Common Area / Splinters / Unbuildable</v>
      </c>
      <c r="F549" s="19" t="str">
        <f t="shared" si="64"/>
        <v>DEV</v>
      </c>
      <c r="G549" s="21" t="str">
        <f t="shared" si="65"/>
        <v>V</v>
      </c>
      <c r="H549" s="26" t="str">
        <f t="shared" si="67"/>
        <v>ftp://wcftp.washoecounty.us/outtoworld/Neighborhood_Atlas/DE.pdf</v>
      </c>
      <c r="I549" s="30" t="str">
        <f t="shared" si="68"/>
        <v>https://www2.washoecounty.us/assessor/cama/search_download.php?command=dnld&amp;list=nbcsearch&amp;nbc=DEVV</v>
      </c>
      <c r="J549" s="11" t="s">
        <v>1279</v>
      </c>
      <c r="K549" s="23" t="s">
        <v>415</v>
      </c>
      <c r="N549" s="12" t="str">
        <f t="shared" si="69"/>
        <v>DE</v>
      </c>
      <c r="O549" s="12" t="str">
        <f t="shared" si="70"/>
        <v>D</v>
      </c>
      <c r="P549" s="12" t="str">
        <f t="shared" si="71"/>
        <v>V</v>
      </c>
    </row>
    <row r="550" spans="1:16" x14ac:dyDescent="0.3">
      <c r="A550" s="16" t="str">
        <f t="shared" si="66"/>
        <v>Apartments</v>
      </c>
      <c r="B550" s="52" t="str">
        <f>VLOOKUP(N550,Keys!$I$3:$J$21,2)</f>
        <v>South Washoe County</v>
      </c>
      <c r="C550" s="52" t="str">
        <f>VLOOKUP(D550,Keys!$Q$3:$S$31,2)</f>
        <v xml:space="preserve">Sparks,  Greenbrae, Happy Valley, Sun Valley        </v>
      </c>
      <c r="D550" s="57">
        <f>VLOOKUP(N550,Keys!$D$3:$E$118,2)</f>
        <v>89431</v>
      </c>
      <c r="E550" s="12" t="str">
        <f>VLOOKUP(G550,Keys!$A$3:$B$30,2)</f>
        <v>MF - Low to Medium Density --14-21</v>
      </c>
      <c r="F550" s="19" t="str">
        <f t="shared" si="64"/>
        <v>DFA</v>
      </c>
      <c r="G550" s="21" t="str">
        <f t="shared" si="65"/>
        <v>M</v>
      </c>
      <c r="H550" s="26" t="str">
        <f t="shared" si="67"/>
        <v>ftp://wcftp.washoecounty.us/outtoworld/Neighborhood_Atlas/DF.pdf</v>
      </c>
      <c r="I550" s="30" t="str">
        <f t="shared" si="68"/>
        <v>https://www2.washoecounty.us/assessor/cama/search_download.php?command=dnld&amp;list=nbcsearch&amp;nbc=DFAM</v>
      </c>
      <c r="J550" s="11" t="s">
        <v>1279</v>
      </c>
      <c r="K550" s="23" t="s">
        <v>418</v>
      </c>
      <c r="N550" s="12" t="str">
        <f t="shared" si="69"/>
        <v>DF</v>
      </c>
      <c r="O550" s="12" t="str">
        <f t="shared" si="70"/>
        <v>D</v>
      </c>
      <c r="P550" s="12" t="str">
        <f t="shared" si="71"/>
        <v>M</v>
      </c>
    </row>
    <row r="551" spans="1:16" x14ac:dyDescent="0.3">
      <c r="A551" s="16" t="str">
        <f t="shared" si="66"/>
        <v>Multi Family (LUC 13, 30 -33)</v>
      </c>
      <c r="B551" s="52" t="str">
        <f>VLOOKUP(N551,Keys!$I$3:$J$21,2)</f>
        <v>South Washoe County</v>
      </c>
      <c r="C551" s="52" t="str">
        <f>VLOOKUP(D551,Keys!$Q$3:$S$31,2)</f>
        <v xml:space="preserve">Sparks,  Greenbrae, Happy Valley, Sun Valley        </v>
      </c>
      <c r="D551" s="57">
        <f>VLOOKUP(N551,Keys!$D$3:$E$118,2)</f>
        <v>89431</v>
      </c>
      <c r="E551" s="12" t="str">
        <f>VLOOKUP(G551,Keys!$A$3:$B$30,2)</f>
        <v>MF - Low Density -- Site Values / SF / Unit (LUC 13, 30 thru 33)</v>
      </c>
      <c r="F551" s="19" t="str">
        <f t="shared" si="64"/>
        <v>DFD</v>
      </c>
      <c r="G551" s="21" t="str">
        <f t="shared" si="65"/>
        <v>K</v>
      </c>
      <c r="H551" s="26" t="str">
        <f t="shared" si="67"/>
        <v>ftp://wcftp.washoecounty.us/outtoworld/Neighborhood_Atlas/DF.pdf</v>
      </c>
      <c r="I551" s="30" t="str">
        <f t="shared" si="68"/>
        <v>https://www2.washoecounty.us/assessor/cama/search_download.php?command=dnld&amp;list=nbcsearch&amp;nbc=DFDK</v>
      </c>
      <c r="J551" s="11" t="s">
        <v>1279</v>
      </c>
      <c r="K551" s="23" t="s">
        <v>421</v>
      </c>
      <c r="N551" s="12" t="str">
        <f t="shared" si="69"/>
        <v>DF</v>
      </c>
      <c r="O551" s="12" t="str">
        <f t="shared" si="70"/>
        <v>D</v>
      </c>
      <c r="P551" s="12" t="str">
        <f t="shared" si="71"/>
        <v>K</v>
      </c>
    </row>
    <row r="552" spans="1:16" x14ac:dyDescent="0.3">
      <c r="A552" s="16" t="str">
        <f t="shared" si="66"/>
        <v>Queen Way SFRs</v>
      </c>
      <c r="B552" s="52" t="str">
        <f>VLOOKUP(N552,Keys!$I$3:$J$21,2)</f>
        <v>South Washoe County</v>
      </c>
      <c r="C552" s="52" t="str">
        <f>VLOOKUP(D552,Keys!$Q$3:$S$31,2)</f>
        <v xml:space="preserve">Sparks,  Greenbrae, Happy Valley, Sun Valley        </v>
      </c>
      <c r="D552" s="57">
        <f>VLOOKUP(N552,Keys!$D$3:$E$118,2)</f>
        <v>89431</v>
      </c>
      <c r="E552" s="12" t="str">
        <f>VLOOKUP(G552,Keys!$A$3:$B$30,2)</f>
        <v>SFR 6,000 - 9,000 Sf Zoning -- Site Values</v>
      </c>
      <c r="F552" s="19" t="str">
        <f t="shared" si="64"/>
        <v>DFG</v>
      </c>
      <c r="G552" s="21" t="str">
        <f t="shared" si="65"/>
        <v>C</v>
      </c>
      <c r="H552" s="26" t="str">
        <f t="shared" si="67"/>
        <v>ftp://wcftp.washoecounty.us/outtoworld/Neighborhood_Atlas/DF.pdf</v>
      </c>
      <c r="I552" s="30" t="str">
        <f t="shared" si="68"/>
        <v>https://www2.washoecounty.us/assessor/cama/search_download.php?command=dnld&amp;list=nbcsearch&amp;nbc=DFGC</v>
      </c>
      <c r="J552" s="11" t="s">
        <v>1279</v>
      </c>
      <c r="K552" s="23" t="s">
        <v>424</v>
      </c>
      <c r="N552" s="12" t="str">
        <f t="shared" si="69"/>
        <v>DF</v>
      </c>
      <c r="O552" s="12" t="str">
        <f t="shared" si="70"/>
        <v>D</v>
      </c>
      <c r="P552" s="12" t="str">
        <f t="shared" si="71"/>
        <v>C</v>
      </c>
    </row>
    <row r="553" spans="1:16" x14ac:dyDescent="0.3">
      <c r="A553" s="16" t="str">
        <f t="shared" si="66"/>
        <v>Spring Creek Subdivision</v>
      </c>
      <c r="B553" s="52" t="str">
        <f>VLOOKUP(N553,Keys!$I$3:$J$21,2)</f>
        <v>South Washoe County</v>
      </c>
      <c r="C553" s="52" t="str">
        <f>VLOOKUP(D553,Keys!$Q$3:$S$31,2)</f>
        <v xml:space="preserve">Sparks, Spanish Springs           </v>
      </c>
      <c r="D553" s="57">
        <f>VLOOKUP(N553,Keys!$D$3:$E$118,2)</f>
        <v>89436</v>
      </c>
      <c r="E553" s="12" t="str">
        <f>VLOOKUP(G553,Keys!$A$3:$B$30,2)</f>
        <v>SFR 6,000 - 9,000 Sf Zoning -- Site Values</v>
      </c>
      <c r="F553" s="19" t="str">
        <f t="shared" si="64"/>
        <v>DGA</v>
      </c>
      <c r="G553" s="21" t="str">
        <f t="shared" si="65"/>
        <v>C</v>
      </c>
      <c r="H553" s="26" t="str">
        <f t="shared" si="67"/>
        <v>ftp://wcftp.washoecounty.us/outtoworld/Neighborhood_Atlas/DG.pdf</v>
      </c>
      <c r="I553" s="30" t="str">
        <f t="shared" si="68"/>
        <v>https://www2.washoecounty.us/assessor/cama/search_download.php?command=dnld&amp;list=nbcsearch&amp;nbc=DGAC</v>
      </c>
      <c r="J553" s="11" t="s">
        <v>1279</v>
      </c>
      <c r="K553" s="23" t="s">
        <v>427</v>
      </c>
      <c r="N553" s="12" t="str">
        <f t="shared" si="69"/>
        <v>DG</v>
      </c>
      <c r="O553" s="12" t="str">
        <f t="shared" si="70"/>
        <v>D</v>
      </c>
      <c r="P553" s="12" t="str">
        <f t="shared" si="71"/>
        <v>C</v>
      </c>
    </row>
    <row r="554" spans="1:16" x14ac:dyDescent="0.3">
      <c r="A554" s="16" t="str">
        <f t="shared" si="66"/>
        <v>Kiley Ranch West</v>
      </c>
      <c r="B554" s="52" t="str">
        <f>VLOOKUP(N554,Keys!$I$3:$J$21,2)</f>
        <v>South Washoe County</v>
      </c>
      <c r="C554" s="52" t="str">
        <f>VLOOKUP(D554,Keys!$Q$3:$S$31,2)</f>
        <v xml:space="preserve">Sparks, Spanish Springs           </v>
      </c>
      <c r="D554" s="57">
        <f>VLOOKUP(N554,Keys!$D$3:$E$118,2)</f>
        <v>89436</v>
      </c>
      <c r="E554" s="12" t="str">
        <f>VLOOKUP(G554,Keys!$A$3:$B$30,2)</f>
        <v>SFR 6,000 - 9,000 Sf Zoning -- Site Values</v>
      </c>
      <c r="F554" s="19" t="str">
        <f t="shared" si="64"/>
        <v>DGB</v>
      </c>
      <c r="G554" s="21" t="str">
        <f t="shared" si="65"/>
        <v>C</v>
      </c>
      <c r="H554" s="26" t="str">
        <f t="shared" si="67"/>
        <v>ftp://wcftp.washoecounty.us/outtoworld/Neighborhood_Atlas/DG.pdf</v>
      </c>
      <c r="I554" s="30" t="str">
        <f t="shared" si="68"/>
        <v>https://www2.washoecounty.us/assessor/cama/search_download.php?command=dnld&amp;list=nbcsearch&amp;nbc=DGBC</v>
      </c>
      <c r="J554" s="11" t="s">
        <v>1279</v>
      </c>
      <c r="K554" s="23" t="s">
        <v>430</v>
      </c>
      <c r="N554" s="12" t="str">
        <f t="shared" si="69"/>
        <v>DG</v>
      </c>
      <c r="O554" s="12" t="str">
        <f t="shared" si="70"/>
        <v>D</v>
      </c>
      <c r="P554" s="12" t="str">
        <f t="shared" si="71"/>
        <v>C</v>
      </c>
    </row>
    <row r="555" spans="1:16" x14ac:dyDescent="0.3">
      <c r="A555" s="16" t="str">
        <f t="shared" si="66"/>
        <v>Mesa Meadows</v>
      </c>
      <c r="B555" s="52" t="str">
        <f>VLOOKUP(N555,Keys!$I$3:$J$21,2)</f>
        <v>South Washoe County</v>
      </c>
      <c r="C555" s="52" t="str">
        <f>VLOOKUP(D555,Keys!$Q$3:$S$31,2)</f>
        <v xml:space="preserve">Sparks, Spanish Springs           </v>
      </c>
      <c r="D555" s="57">
        <f>VLOOKUP(N555,Keys!$D$3:$E$118,2)</f>
        <v>89436</v>
      </c>
      <c r="E555" s="12" t="str">
        <f>VLOOKUP(G555,Keys!$A$3:$B$30,2)</f>
        <v>SFR 6,000 - 9,000 Sf Zoning -- Site Values</v>
      </c>
      <c r="F555" s="19" t="str">
        <f t="shared" si="64"/>
        <v>DGC</v>
      </c>
      <c r="G555" s="21" t="str">
        <f t="shared" si="65"/>
        <v>C</v>
      </c>
      <c r="H555" s="26" t="str">
        <f t="shared" si="67"/>
        <v>ftp://wcftp.washoecounty.us/outtoworld/Neighborhood_Atlas/DG.pdf</v>
      </c>
      <c r="I555" s="30" t="str">
        <f t="shared" si="68"/>
        <v>https://www2.washoecounty.us/assessor/cama/search_download.php?command=dnld&amp;list=nbcsearch&amp;nbc=DGCC</v>
      </c>
      <c r="J555" s="11" t="s">
        <v>1279</v>
      </c>
      <c r="K555" s="23" t="s">
        <v>433</v>
      </c>
      <c r="N555" s="12" t="str">
        <f t="shared" si="69"/>
        <v>DG</v>
      </c>
      <c r="O555" s="12" t="str">
        <f t="shared" si="70"/>
        <v>D</v>
      </c>
      <c r="P555" s="12" t="str">
        <f t="shared" si="71"/>
        <v>C</v>
      </c>
    </row>
    <row r="556" spans="1:16" x14ac:dyDescent="0.3">
      <c r="A556" s="16" t="str">
        <f t="shared" si="66"/>
        <v>Office buildings</v>
      </c>
      <c r="B556" s="52" t="str">
        <f>VLOOKUP(N556,Keys!$I$3:$J$21,2)</f>
        <v>South Washoe County</v>
      </c>
      <c r="C556" s="52" t="str">
        <f>VLOOKUP(D556,Keys!$Q$3:$S$31,2)</f>
        <v xml:space="preserve">Sparks, Spanish Springs           </v>
      </c>
      <c r="D556" s="57">
        <f>VLOOKUP(N556,Keys!$D$3:$E$118,2)</f>
        <v>89436</v>
      </c>
      <c r="E556" s="12" t="str">
        <f>VLOOKUP(G556,Keys!$A$3:$B$30,2)</f>
        <v>Office -- Square Foot Values</v>
      </c>
      <c r="F556" s="19" t="str">
        <f t="shared" si="64"/>
        <v>DGE</v>
      </c>
      <c r="G556" s="21" t="str">
        <f t="shared" si="65"/>
        <v>O</v>
      </c>
      <c r="H556" s="26" t="str">
        <f t="shared" si="67"/>
        <v>ftp://wcftp.washoecounty.us/outtoworld/Neighborhood_Atlas/DG.pdf</v>
      </c>
      <c r="I556" s="30" t="str">
        <f t="shared" si="68"/>
        <v>https://www2.washoecounty.us/assessor/cama/search_download.php?command=dnld&amp;list=nbcsearch&amp;nbc=DGEO</v>
      </c>
      <c r="J556" s="11" t="s">
        <v>1279</v>
      </c>
      <c r="K556" s="23" t="s">
        <v>436</v>
      </c>
      <c r="N556" s="12" t="str">
        <f t="shared" si="69"/>
        <v>DG</v>
      </c>
      <c r="O556" s="12" t="str">
        <f t="shared" si="70"/>
        <v>D</v>
      </c>
      <c r="P556" s="12" t="str">
        <f t="shared" si="71"/>
        <v>O</v>
      </c>
    </row>
    <row r="557" spans="1:16" x14ac:dyDescent="0.3">
      <c r="A557" s="16" t="str">
        <f t="shared" si="66"/>
        <v>AG</v>
      </c>
      <c r="B557" s="52" t="str">
        <f>VLOOKUP(N557,Keys!$I$3:$J$21,2)</f>
        <v>South Washoe County</v>
      </c>
      <c r="C557" s="52" t="str">
        <f>VLOOKUP(D557,Keys!$Q$3:$S$31,2)</f>
        <v xml:space="preserve">Sparks, Spanish Springs           </v>
      </c>
      <c r="D557" s="57">
        <f>VLOOKUP(N557,Keys!$D$3:$E$118,2)</f>
        <v>89436</v>
      </c>
      <c r="E557" s="12" t="str">
        <f>VLOOKUP(G557,Keys!$A$3:$B$30,2)</f>
        <v>Possessory Interest Parcels</v>
      </c>
      <c r="F557" s="19" t="str">
        <f t="shared" si="64"/>
        <v>DGW</v>
      </c>
      <c r="G557" s="21" t="str">
        <f t="shared" si="65"/>
        <v>W</v>
      </c>
      <c r="H557" s="26" t="str">
        <f t="shared" si="67"/>
        <v>ftp://wcftp.washoecounty.us/outtoworld/Neighborhood_Atlas/DG.pdf</v>
      </c>
      <c r="I557" s="30" t="str">
        <f t="shared" si="68"/>
        <v>https://www2.washoecounty.us/assessor/cama/search_download.php?command=dnld&amp;list=nbcsearch&amp;nbc=DGWW</v>
      </c>
      <c r="J557" s="11" t="s">
        <v>1279</v>
      </c>
      <c r="K557" s="23" t="s">
        <v>439</v>
      </c>
      <c r="N557" s="12" t="str">
        <f t="shared" si="69"/>
        <v>DG</v>
      </c>
      <c r="O557" s="12" t="str">
        <f t="shared" si="70"/>
        <v>D</v>
      </c>
      <c r="P557" s="12" t="str">
        <f t="shared" si="71"/>
        <v>W</v>
      </c>
    </row>
    <row r="558" spans="1:16" x14ac:dyDescent="0.3">
      <c r="A558" s="16" t="str">
        <f t="shared" si="66"/>
        <v>Sierra Royal Mobile Home</v>
      </c>
      <c r="B558" s="52" t="str">
        <f>VLOOKUP(N558,Keys!$I$3:$J$21,2)</f>
        <v>South Washoe County</v>
      </c>
      <c r="C558" s="52" t="str">
        <f>VLOOKUP(D558,Keys!$Q$3:$S$31,2)</f>
        <v xml:space="preserve">Lockwood, Mccarran, Mustang, Patrick, Tracy-Clark        </v>
      </c>
      <c r="D558" s="57">
        <f>VLOOKUP(N558,Keys!$D$3:$E$118,2)</f>
        <v>89434</v>
      </c>
      <c r="E558" s="12" t="str">
        <f>VLOOKUP(G558,Keys!$A$3:$B$30,2)</f>
        <v>MF - Mobile Home / RV Parks -- Per Unit Values (LUC 35)</v>
      </c>
      <c r="F558" s="19" t="str">
        <f t="shared" si="64"/>
        <v>DHA</v>
      </c>
      <c r="G558" s="21" t="str">
        <f t="shared" si="65"/>
        <v>N</v>
      </c>
      <c r="H558" s="26" t="str">
        <f t="shared" si="67"/>
        <v>ftp://wcftp.washoecounty.us/outtoworld/Neighborhood_Atlas/DH.pdf</v>
      </c>
      <c r="I558" s="30" t="str">
        <f t="shared" si="68"/>
        <v>https://www2.washoecounty.us/assessor/cama/search_download.php?command=dnld&amp;list=nbcsearch&amp;nbc=DHAN</v>
      </c>
      <c r="J558" s="11" t="s">
        <v>1279</v>
      </c>
      <c r="K558" s="23" t="s">
        <v>442</v>
      </c>
      <c r="N558" s="12" t="str">
        <f t="shared" si="69"/>
        <v>DH</v>
      </c>
      <c r="O558" s="12" t="str">
        <f t="shared" si="70"/>
        <v>D</v>
      </c>
      <c r="P558" s="12" t="str">
        <f t="shared" si="71"/>
        <v>N</v>
      </c>
    </row>
    <row r="559" spans="1:16" x14ac:dyDescent="0.3">
      <c r="A559" s="16" t="str">
        <f t="shared" si="66"/>
        <v>Lewis Homes, 1980`s, 4,000 SF</v>
      </c>
      <c r="B559" s="52" t="str">
        <f>VLOOKUP(N559,Keys!$I$3:$J$21,2)</f>
        <v>South Washoe County</v>
      </c>
      <c r="C559" s="52" t="str">
        <f>VLOOKUP(D559,Keys!$Q$3:$S$31,2)</f>
        <v xml:space="preserve">Lockwood, Mccarran, Mustang, Patrick, Tracy-Clark        </v>
      </c>
      <c r="D559" s="57">
        <f>VLOOKUP(N559,Keys!$D$3:$E$118,2)</f>
        <v>89434</v>
      </c>
      <c r="E559" s="12" t="str">
        <f>VLOOKUP(G559,Keys!$A$3:$B$30,2)</f>
        <v>SFR 6,000 - 9,000 Sf Zoning -- Site Values</v>
      </c>
      <c r="F559" s="19" t="str">
        <f t="shared" si="64"/>
        <v>DHE</v>
      </c>
      <c r="G559" s="21" t="str">
        <f t="shared" si="65"/>
        <v>C</v>
      </c>
      <c r="H559" s="26" t="str">
        <f t="shared" si="67"/>
        <v>ftp://wcftp.washoecounty.us/outtoworld/Neighborhood_Atlas/DH.pdf</v>
      </c>
      <c r="I559" s="30" t="str">
        <f t="shared" si="68"/>
        <v>https://www2.washoecounty.us/assessor/cama/search_download.php?command=dnld&amp;list=nbcsearch&amp;nbc=DHEC</v>
      </c>
      <c r="J559" s="11" t="s">
        <v>1279</v>
      </c>
      <c r="K559" s="23" t="s">
        <v>445</v>
      </c>
      <c r="N559" s="12" t="str">
        <f t="shared" si="69"/>
        <v>DH</v>
      </c>
      <c r="O559" s="12" t="str">
        <f t="shared" si="70"/>
        <v>D</v>
      </c>
      <c r="P559" s="12" t="str">
        <f t="shared" si="71"/>
        <v>C</v>
      </c>
    </row>
    <row r="560" spans="1:16" x14ac:dyDescent="0.3">
      <c r="A560" s="16" t="str">
        <f t="shared" si="66"/>
        <v>Government Parcels</v>
      </c>
      <c r="B560" s="52" t="str">
        <f>VLOOKUP(N560,Keys!$I$3:$J$21,2)</f>
        <v>South Washoe County</v>
      </c>
      <c r="C560" s="52" t="str">
        <f>VLOOKUP(D560,Keys!$Q$3:$S$31,2)</f>
        <v xml:space="preserve">Lockwood, Mccarran, Mustang, Patrick, Tracy-Clark        </v>
      </c>
      <c r="D560" s="57">
        <f>VLOOKUP(N560,Keys!$D$3:$E$118,2)</f>
        <v>89434</v>
      </c>
      <c r="E560" s="12" t="str">
        <f>VLOOKUP(G560,Keys!$A$3:$B$30,2)</f>
        <v>Centrally Assessed</v>
      </c>
      <c r="F560" s="19" t="str">
        <f t="shared" si="64"/>
        <v>DHY</v>
      </c>
      <c r="G560" s="21" t="str">
        <f t="shared" si="65"/>
        <v>Y</v>
      </c>
      <c r="H560" s="26" t="str">
        <f t="shared" si="67"/>
        <v>ftp://wcftp.washoecounty.us/outtoworld/Neighborhood_Atlas/DH.pdf</v>
      </c>
      <c r="I560" s="30" t="str">
        <f t="shared" si="68"/>
        <v>https://www2.washoecounty.us/assessor/cama/search_download.php?command=dnld&amp;list=nbcsearch&amp;nbc=DHYY</v>
      </c>
      <c r="J560" s="11" t="s">
        <v>1279</v>
      </c>
      <c r="K560" s="23" t="s">
        <v>448</v>
      </c>
      <c r="N560" s="12" t="str">
        <f t="shared" si="69"/>
        <v>DH</v>
      </c>
      <c r="O560" s="12" t="str">
        <f t="shared" si="70"/>
        <v>D</v>
      </c>
      <c r="P560" s="12" t="str">
        <f t="shared" si="71"/>
        <v>Y</v>
      </c>
    </row>
    <row r="561" spans="1:16" x14ac:dyDescent="0.3">
      <c r="A561" s="16" t="str">
        <f t="shared" si="66"/>
        <v>Commercial</v>
      </c>
      <c r="B561" s="52" t="str">
        <f>VLOOKUP(N561,Keys!$I$3:$J$21,2)</f>
        <v>South Washoe County</v>
      </c>
      <c r="C561" s="52" t="str">
        <f>VLOOKUP(D561,Keys!$Q$3:$S$31,2)</f>
        <v xml:space="preserve">Lockwood, Mccarran, Mustang, Patrick, Tracy-Clark        </v>
      </c>
      <c r="D561" s="57">
        <f>VLOOKUP(N561,Keys!$D$3:$E$118,2)</f>
        <v>89434</v>
      </c>
      <c r="E561" s="12" t="str">
        <f>VLOOKUP(G561,Keys!$A$3:$B$30,2)</f>
        <v>Commercial - General -- Square Foot Values</v>
      </c>
      <c r="F561" s="19" t="str">
        <f t="shared" si="64"/>
        <v>DID</v>
      </c>
      <c r="G561" s="21" t="str">
        <f t="shared" si="65"/>
        <v>Q</v>
      </c>
      <c r="H561" s="26" t="str">
        <f t="shared" si="67"/>
        <v>ftp://wcftp.washoecounty.us/outtoworld/Neighborhood_Atlas/DI.pdf</v>
      </c>
      <c r="I561" s="30" t="str">
        <f t="shared" si="68"/>
        <v>https://www2.washoecounty.us/assessor/cama/search_download.php?command=dnld&amp;list=nbcsearch&amp;nbc=DIDQ</v>
      </c>
      <c r="J561" s="11" t="s">
        <v>1279</v>
      </c>
      <c r="K561" s="23" t="s">
        <v>451</v>
      </c>
      <c r="N561" s="12" t="str">
        <f t="shared" si="69"/>
        <v>DI</v>
      </c>
      <c r="O561" s="12" t="str">
        <f t="shared" si="70"/>
        <v>D</v>
      </c>
      <c r="P561" s="12" t="str">
        <f t="shared" si="71"/>
        <v>Q</v>
      </c>
    </row>
    <row r="562" spans="1:16" x14ac:dyDescent="0.3">
      <c r="A562" s="16" t="str">
        <f t="shared" si="66"/>
        <v>RV Park</v>
      </c>
      <c r="B562" s="52" t="str">
        <f>VLOOKUP(N562,Keys!$I$3:$J$21,2)</f>
        <v>South Washoe County</v>
      </c>
      <c r="C562" s="52" t="str">
        <f>VLOOKUP(D562,Keys!$Q$3:$S$31,2)</f>
        <v xml:space="preserve">Lockwood, Mccarran, Mustang, Patrick, Tracy-Clark        </v>
      </c>
      <c r="D562" s="57">
        <f>VLOOKUP(N562,Keys!$D$3:$E$118,2)</f>
        <v>89434</v>
      </c>
      <c r="E562" s="12" t="str">
        <f>VLOOKUP(G562,Keys!$A$3:$B$30,2)</f>
        <v>MF - Mobile Home / RV Parks -- Per Unit Values (LUC 35)</v>
      </c>
      <c r="F562" s="19" t="str">
        <f t="shared" si="64"/>
        <v>DIH</v>
      </c>
      <c r="G562" s="21" t="str">
        <f t="shared" si="65"/>
        <v>N</v>
      </c>
      <c r="H562" s="26" t="str">
        <f t="shared" si="67"/>
        <v>ftp://wcftp.washoecounty.us/outtoworld/Neighborhood_Atlas/DI.pdf</v>
      </c>
      <c r="I562" s="30" t="str">
        <f t="shared" si="68"/>
        <v>https://www2.washoecounty.us/assessor/cama/search_download.php?command=dnld&amp;list=nbcsearch&amp;nbc=DIHN</v>
      </c>
      <c r="J562" s="11" t="s">
        <v>1279</v>
      </c>
      <c r="K562" s="23" t="s">
        <v>453</v>
      </c>
      <c r="N562" s="12" t="str">
        <f t="shared" si="69"/>
        <v>DI</v>
      </c>
      <c r="O562" s="12" t="str">
        <f t="shared" si="70"/>
        <v>D</v>
      </c>
      <c r="P562" s="12" t="str">
        <f t="shared" si="71"/>
        <v>N</v>
      </c>
    </row>
    <row r="563" spans="1:16" x14ac:dyDescent="0.3">
      <c r="A563" s="16" t="str">
        <f t="shared" si="66"/>
        <v>Misc.</v>
      </c>
      <c r="B563" s="52" t="str">
        <f>VLOOKUP(N563,Keys!$I$3:$J$21,2)</f>
        <v>South Washoe County</v>
      </c>
      <c r="C563" s="52" t="str">
        <f>VLOOKUP(D563,Keys!$Q$3:$S$31,2)</f>
        <v xml:space="preserve">Lockwood, Mccarran, Mustang, Patrick, Tracy-Clark        </v>
      </c>
      <c r="D563" s="57">
        <f>VLOOKUP(N563,Keys!$D$3:$E$118,2)</f>
        <v>89434</v>
      </c>
      <c r="E563" s="12" t="str">
        <f>VLOOKUP(G563,Keys!$A$3:$B$30,2)</f>
        <v>Centrally Assessed</v>
      </c>
      <c r="F563" s="19" t="str">
        <f t="shared" si="64"/>
        <v>DIK</v>
      </c>
      <c r="G563" s="21" t="str">
        <f t="shared" si="65"/>
        <v>Z</v>
      </c>
      <c r="H563" s="26" t="str">
        <f t="shared" si="67"/>
        <v>ftp://wcftp.washoecounty.us/outtoworld/Neighborhood_Atlas/DI.pdf</v>
      </c>
      <c r="I563" s="30" t="str">
        <f t="shared" si="68"/>
        <v>https://www2.washoecounty.us/assessor/cama/search_download.php?command=dnld&amp;list=nbcsearch&amp;nbc=DIKZ</v>
      </c>
      <c r="J563" s="11" t="s">
        <v>1279</v>
      </c>
      <c r="K563" s="23" t="s">
        <v>456</v>
      </c>
      <c r="N563" s="12" t="str">
        <f t="shared" si="69"/>
        <v>DI</v>
      </c>
      <c r="O563" s="12" t="str">
        <f t="shared" si="70"/>
        <v>D</v>
      </c>
      <c r="P563" s="12" t="str">
        <f t="shared" si="71"/>
        <v>Z</v>
      </c>
    </row>
    <row r="564" spans="1:16" x14ac:dyDescent="0.3">
      <c r="A564" s="16" t="str">
        <f t="shared" si="66"/>
        <v>Common Area</v>
      </c>
      <c r="B564" s="52" t="str">
        <f>VLOOKUP(N564,Keys!$I$3:$J$21,2)</f>
        <v>South Washoe County</v>
      </c>
      <c r="C564" s="52" t="str">
        <f>VLOOKUP(D564,Keys!$Q$3:$S$31,2)</f>
        <v xml:space="preserve">Lockwood, Mccarran, Mustang, Patrick, Tracy-Clark        </v>
      </c>
      <c r="D564" s="57">
        <f>VLOOKUP(N564,Keys!$D$3:$E$118,2)</f>
        <v>89434</v>
      </c>
      <c r="E564" s="12" t="str">
        <f>VLOOKUP(G564,Keys!$A$3:$B$30,2)</f>
        <v>Token Values -- Common Area / Splinters / Unbuildable</v>
      </c>
      <c r="F564" s="19" t="str">
        <f t="shared" si="64"/>
        <v>DIV</v>
      </c>
      <c r="G564" s="21" t="str">
        <f t="shared" si="65"/>
        <v>V</v>
      </c>
      <c r="H564" s="26" t="str">
        <f t="shared" si="67"/>
        <v>ftp://wcftp.washoecounty.us/outtoworld/Neighborhood_Atlas/DI.pdf</v>
      </c>
      <c r="I564" s="30" t="str">
        <f t="shared" si="68"/>
        <v>https://www2.washoecounty.us/assessor/cama/search_download.php?command=dnld&amp;list=nbcsearch&amp;nbc=DIVV</v>
      </c>
      <c r="J564" s="11" t="s">
        <v>1279</v>
      </c>
      <c r="K564" s="23" t="s">
        <v>459</v>
      </c>
      <c r="N564" s="12" t="str">
        <f t="shared" si="69"/>
        <v>DI</v>
      </c>
      <c r="O564" s="12" t="str">
        <f t="shared" si="70"/>
        <v>D</v>
      </c>
      <c r="P564" s="12" t="str">
        <f t="shared" si="71"/>
        <v>V</v>
      </c>
    </row>
    <row r="565" spans="1:16" x14ac:dyDescent="0.3">
      <c r="A565" s="16" t="str">
        <f t="shared" si="66"/>
        <v>Wildcreek Station (Attached Homes) , Wil</v>
      </c>
      <c r="B565" s="52" t="str">
        <f>VLOOKUP(N565,Keys!$I$3:$J$21,2)</f>
        <v>South Washoe County</v>
      </c>
      <c r="C565" s="52" t="str">
        <f>VLOOKUP(D565,Keys!$Q$3:$S$31,2)</f>
        <v xml:space="preserve">Lockwood, Mccarran, Mustang, Patrick, Tracy-Clark        </v>
      </c>
      <c r="D565" s="57">
        <f>VLOOKUP(N565,Keys!$D$3:$E$118,2)</f>
        <v>89434</v>
      </c>
      <c r="E565" s="12" t="str">
        <f>VLOOKUP(G565,Keys!$A$3:$B$30,2)</f>
        <v>SFR &lt; 6,000 Sf -- Patio Homes -- Site Values</v>
      </c>
      <c r="F565" s="19" t="str">
        <f t="shared" si="64"/>
        <v>DJA</v>
      </c>
      <c r="G565" s="21" t="str">
        <f t="shared" si="65"/>
        <v>B</v>
      </c>
      <c r="H565" s="26" t="str">
        <f t="shared" si="67"/>
        <v>ftp://wcftp.washoecounty.us/outtoworld/Neighborhood_Atlas/DJ.pdf</v>
      </c>
      <c r="I565" s="30" t="str">
        <f t="shared" si="68"/>
        <v>https://www2.washoecounty.us/assessor/cama/search_download.php?command=dnld&amp;list=nbcsearch&amp;nbc=DJAB</v>
      </c>
      <c r="J565" s="11" t="s">
        <v>1279</v>
      </c>
      <c r="K565" s="23" t="s">
        <v>462</v>
      </c>
      <c r="N565" s="12" t="str">
        <f t="shared" si="69"/>
        <v>DJ</v>
      </c>
      <c r="O565" s="12" t="str">
        <f t="shared" si="70"/>
        <v>D</v>
      </c>
      <c r="P565" s="12" t="str">
        <f t="shared" si="71"/>
        <v>B</v>
      </c>
    </row>
    <row r="566" spans="1:16" x14ac:dyDescent="0.3">
      <c r="A566" s="16" t="str">
        <f t="shared" si="66"/>
        <v>Sunrise Villas</v>
      </c>
      <c r="B566" s="52" t="str">
        <f>VLOOKUP(N566,Keys!$I$3:$J$21,2)</f>
        <v>South Washoe County</v>
      </c>
      <c r="C566" s="52" t="str">
        <f>VLOOKUP(D566,Keys!$Q$3:$S$31,2)</f>
        <v xml:space="preserve">Lockwood, Mccarran, Mustang, Patrick, Tracy-Clark        </v>
      </c>
      <c r="D566" s="57">
        <f>VLOOKUP(N566,Keys!$D$3:$E$118,2)</f>
        <v>89434</v>
      </c>
      <c r="E566" s="12" t="str">
        <f>VLOOKUP(G566,Keys!$A$3:$B$30,2)</f>
        <v>Condos / Townhouse - Site Values</v>
      </c>
      <c r="F566" s="19" t="str">
        <f t="shared" si="64"/>
        <v>DJB</v>
      </c>
      <c r="G566" s="21" t="str">
        <f t="shared" si="65"/>
        <v>A</v>
      </c>
      <c r="H566" s="26" t="str">
        <f t="shared" si="67"/>
        <v>ftp://wcftp.washoecounty.us/outtoworld/Neighborhood_Atlas/DJ.pdf</v>
      </c>
      <c r="I566" s="30" t="str">
        <f t="shared" si="68"/>
        <v>https://www2.washoecounty.us/assessor/cama/search_download.php?command=dnld&amp;list=nbcsearch&amp;nbc=DJBA</v>
      </c>
      <c r="J566" s="11" t="s">
        <v>1279</v>
      </c>
      <c r="K566" s="23" t="s">
        <v>465</v>
      </c>
      <c r="N566" s="12" t="str">
        <f t="shared" si="69"/>
        <v>DJ</v>
      </c>
      <c r="O566" s="12" t="str">
        <f t="shared" si="70"/>
        <v>D</v>
      </c>
      <c r="P566" s="12" t="str">
        <f t="shared" si="71"/>
        <v>A</v>
      </c>
    </row>
    <row r="567" spans="1:16" x14ac:dyDescent="0.3">
      <c r="A567" s="16" t="str">
        <f t="shared" si="66"/>
        <v>Commercial</v>
      </c>
      <c r="B567" s="52" t="str">
        <f>VLOOKUP(N567,Keys!$I$3:$J$21,2)</f>
        <v>South Washoe County</v>
      </c>
      <c r="C567" s="52" t="str">
        <f>VLOOKUP(D567,Keys!$Q$3:$S$31,2)</f>
        <v xml:space="preserve">Lockwood, Mccarran, Mustang, Patrick, Tracy-Clark        </v>
      </c>
      <c r="D567" s="57">
        <f>VLOOKUP(N567,Keys!$D$3:$E$118,2)</f>
        <v>89434</v>
      </c>
      <c r="E567" s="12" t="str">
        <f>VLOOKUP(G567,Keys!$A$3:$B$30,2)</f>
        <v>Commercial - General -- Square Foot Values</v>
      </c>
      <c r="F567" s="19" t="str">
        <f t="shared" si="64"/>
        <v>DJC</v>
      </c>
      <c r="G567" s="21" t="str">
        <f t="shared" si="65"/>
        <v>Q</v>
      </c>
      <c r="H567" s="26" t="str">
        <f t="shared" si="67"/>
        <v>ftp://wcftp.washoecounty.us/outtoworld/Neighborhood_Atlas/DJ.pdf</v>
      </c>
      <c r="I567" s="30" t="str">
        <f t="shared" si="68"/>
        <v>https://www2.washoecounty.us/assessor/cama/search_download.php?command=dnld&amp;list=nbcsearch&amp;nbc=DJCQ</v>
      </c>
      <c r="J567" s="11" t="s">
        <v>1279</v>
      </c>
      <c r="K567" s="23" t="s">
        <v>467</v>
      </c>
      <c r="N567" s="12" t="str">
        <f t="shared" si="69"/>
        <v>DJ</v>
      </c>
      <c r="O567" s="12" t="str">
        <f t="shared" si="70"/>
        <v>D</v>
      </c>
      <c r="P567" s="12" t="str">
        <f t="shared" si="71"/>
        <v>Q</v>
      </c>
    </row>
    <row r="568" spans="1:16" x14ac:dyDescent="0.3">
      <c r="A568" s="16" t="str">
        <f t="shared" si="66"/>
        <v>Common Area</v>
      </c>
      <c r="B568" s="52" t="str">
        <f>VLOOKUP(N568,Keys!$I$3:$J$21,2)</f>
        <v>South Washoe County</v>
      </c>
      <c r="C568" s="52" t="str">
        <f>VLOOKUP(D568,Keys!$Q$3:$S$31,2)</f>
        <v xml:space="preserve">Lockwood, Mccarran, Mustang, Patrick, Tracy-Clark        </v>
      </c>
      <c r="D568" s="57">
        <f>VLOOKUP(N568,Keys!$D$3:$E$118,2)</f>
        <v>89434</v>
      </c>
      <c r="E568" s="12" t="str">
        <f>VLOOKUP(G568,Keys!$A$3:$B$30,2)</f>
        <v>Token Values -- Common Area / Splinters / Unbuildable</v>
      </c>
      <c r="F568" s="19" t="str">
        <f t="shared" si="64"/>
        <v>DJV</v>
      </c>
      <c r="G568" s="21" t="str">
        <f t="shared" si="65"/>
        <v>V</v>
      </c>
      <c r="H568" s="26" t="str">
        <f t="shared" si="67"/>
        <v>ftp://wcftp.washoecounty.us/outtoworld/Neighborhood_Atlas/DJ.pdf</v>
      </c>
      <c r="I568" s="30" t="str">
        <f t="shared" si="68"/>
        <v>https://www2.washoecounty.us/assessor/cama/search_download.php?command=dnld&amp;list=nbcsearch&amp;nbc=DJVV</v>
      </c>
      <c r="J568" s="11" t="s">
        <v>1279</v>
      </c>
      <c r="K568" s="23" t="s">
        <v>470</v>
      </c>
      <c r="N568" s="12" t="str">
        <f t="shared" si="69"/>
        <v>DJ</v>
      </c>
      <c r="O568" s="12" t="str">
        <f t="shared" si="70"/>
        <v>D</v>
      </c>
      <c r="P568" s="12" t="str">
        <f t="shared" si="71"/>
        <v>V</v>
      </c>
    </row>
    <row r="569" spans="1:16" x14ac:dyDescent="0.3">
      <c r="A569" s="16" t="str">
        <f t="shared" si="66"/>
        <v>Commercial</v>
      </c>
      <c r="B569" s="52" t="str">
        <f>VLOOKUP(N569,Keys!$I$3:$J$21,2)</f>
        <v>South Washoe County</v>
      </c>
      <c r="C569" s="52" t="str">
        <f>VLOOKUP(D569,Keys!$Q$3:$S$31,2)</f>
        <v xml:space="preserve">Lockwood, Mccarran, Mustang, Patrick, Tracy-Clark        </v>
      </c>
      <c r="D569" s="57">
        <f>VLOOKUP(N569,Keys!$D$3:$E$118,2)</f>
        <v>89434</v>
      </c>
      <c r="E569" s="12" t="str">
        <f>VLOOKUP(G569,Keys!$A$3:$B$30,2)</f>
        <v>Commercial - General -- Square Foot Values</v>
      </c>
      <c r="F569" s="19" t="str">
        <f t="shared" si="64"/>
        <v>DKA</v>
      </c>
      <c r="G569" s="21" t="str">
        <f t="shared" si="65"/>
        <v>Q</v>
      </c>
      <c r="H569" s="26" t="str">
        <f t="shared" si="67"/>
        <v>ftp://wcftp.washoecounty.us/outtoworld/Neighborhood_Atlas/DK.pdf</v>
      </c>
      <c r="I569" s="30" t="str">
        <f t="shared" si="68"/>
        <v>https://www2.washoecounty.us/assessor/cama/search_download.php?command=dnld&amp;list=nbcsearch&amp;nbc=DKAQ</v>
      </c>
      <c r="J569" s="11" t="s">
        <v>1279</v>
      </c>
      <c r="K569" s="23" t="s">
        <v>473</v>
      </c>
      <c r="N569" s="12" t="str">
        <f t="shared" si="69"/>
        <v>DK</v>
      </c>
      <c r="O569" s="12" t="str">
        <f t="shared" si="70"/>
        <v>D</v>
      </c>
      <c r="P569" s="12" t="str">
        <f t="shared" si="71"/>
        <v>Q</v>
      </c>
    </row>
    <row r="570" spans="1:16" x14ac:dyDescent="0.3">
      <c r="A570" s="16" t="str">
        <f t="shared" si="66"/>
        <v>San Marino</v>
      </c>
      <c r="B570" s="52" t="str">
        <f>VLOOKUP(N570,Keys!$I$3:$J$21,2)</f>
        <v>South Washoe County</v>
      </c>
      <c r="C570" s="52" t="str">
        <f>VLOOKUP(D570,Keys!$Q$3:$S$31,2)</f>
        <v xml:space="preserve">Lockwood, Mccarran, Mustang, Patrick, Tracy-Clark        </v>
      </c>
      <c r="D570" s="57">
        <f>VLOOKUP(N570,Keys!$D$3:$E$118,2)</f>
        <v>89434</v>
      </c>
      <c r="E570" s="12" t="str">
        <f>VLOOKUP(G570,Keys!$A$3:$B$30,2)</f>
        <v>SFR 6,000 - 9,000 Sf Zoning -- Site Values</v>
      </c>
      <c r="F570" s="19" t="str">
        <f t="shared" si="64"/>
        <v>DKD</v>
      </c>
      <c r="G570" s="21" t="str">
        <f t="shared" si="65"/>
        <v>C</v>
      </c>
      <c r="H570" s="26" t="str">
        <f t="shared" si="67"/>
        <v>ftp://wcftp.washoecounty.us/outtoworld/Neighborhood_Atlas/DK.pdf</v>
      </c>
      <c r="I570" s="30" t="str">
        <f t="shared" si="68"/>
        <v>https://www2.washoecounty.us/assessor/cama/search_download.php?command=dnld&amp;list=nbcsearch&amp;nbc=DKDC</v>
      </c>
      <c r="J570" s="11" t="s">
        <v>1279</v>
      </c>
      <c r="K570" s="23" t="s">
        <v>476</v>
      </c>
      <c r="N570" s="12" t="str">
        <f t="shared" si="69"/>
        <v>DK</v>
      </c>
      <c r="O570" s="12" t="str">
        <f t="shared" si="70"/>
        <v>D</v>
      </c>
      <c r="P570" s="12" t="str">
        <f t="shared" si="71"/>
        <v>C</v>
      </c>
    </row>
    <row r="571" spans="1:16" x14ac:dyDescent="0.3">
      <c r="A571" s="16" t="str">
        <f t="shared" si="66"/>
        <v>Pagni Ranch</v>
      </c>
      <c r="B571" s="52" t="str">
        <f>VLOOKUP(N571,Keys!$I$3:$J$21,2)</f>
        <v>South Washoe County</v>
      </c>
      <c r="C571" s="52" t="str">
        <f>VLOOKUP(D571,Keys!$Q$3:$S$31,2)</f>
        <v xml:space="preserve">Lockwood, Mccarran, Mustang, Patrick, Tracy-Clark        </v>
      </c>
      <c r="D571" s="57">
        <f>VLOOKUP(N571,Keys!$D$3:$E$118,2)</f>
        <v>89434</v>
      </c>
      <c r="E571" s="12" t="str">
        <f>VLOOKUP(G571,Keys!$A$3:$B$30,2)</f>
        <v>SFR 6,000 - 9,000 Sf Zoning -- Site Values</v>
      </c>
      <c r="F571" s="19" t="str">
        <f t="shared" si="64"/>
        <v>DKG</v>
      </c>
      <c r="G571" s="21" t="str">
        <f t="shared" si="65"/>
        <v>C</v>
      </c>
      <c r="H571" s="26" t="str">
        <f t="shared" si="67"/>
        <v>ftp://wcftp.washoecounty.us/outtoworld/Neighborhood_Atlas/DK.pdf</v>
      </c>
      <c r="I571" s="30" t="str">
        <f t="shared" si="68"/>
        <v>https://www2.washoecounty.us/assessor/cama/search_download.php?command=dnld&amp;list=nbcsearch&amp;nbc=DKGC</v>
      </c>
      <c r="J571" s="11" t="s">
        <v>1279</v>
      </c>
      <c r="K571" s="23" t="s">
        <v>479</v>
      </c>
      <c r="N571" s="12" t="str">
        <f t="shared" si="69"/>
        <v>DK</v>
      </c>
      <c r="O571" s="12" t="str">
        <f t="shared" si="70"/>
        <v>D</v>
      </c>
      <c r="P571" s="12" t="str">
        <f t="shared" si="71"/>
        <v>C</v>
      </c>
    </row>
    <row r="572" spans="1:16" x14ac:dyDescent="0.3">
      <c r="A572" s="16" t="str">
        <f t="shared" si="66"/>
        <v>Treviso/Primo Way</v>
      </c>
      <c r="B572" s="52" t="str">
        <f>VLOOKUP(N572,Keys!$I$3:$J$21,2)</f>
        <v>South Washoe County</v>
      </c>
      <c r="C572" s="52" t="str">
        <f>VLOOKUP(D572,Keys!$Q$3:$S$31,2)</f>
        <v xml:space="preserve">Lockwood, Mccarran, Mustang, Patrick, Tracy-Clark        </v>
      </c>
      <c r="D572" s="57">
        <f>VLOOKUP(N572,Keys!$D$3:$E$118,2)</f>
        <v>89434</v>
      </c>
      <c r="E572" s="12" t="str">
        <f>VLOOKUP(G572,Keys!$A$3:$B$30,2)</f>
        <v>SFR 1/2 Acre Zoniing -- Site Values</v>
      </c>
      <c r="F572" s="19" t="str">
        <f t="shared" si="64"/>
        <v>DKI</v>
      </c>
      <c r="G572" s="21" t="str">
        <f t="shared" si="65"/>
        <v>E</v>
      </c>
      <c r="H572" s="26" t="str">
        <f t="shared" si="67"/>
        <v>ftp://wcftp.washoecounty.us/outtoworld/Neighborhood_Atlas/DK.pdf</v>
      </c>
      <c r="I572" s="30" t="str">
        <f t="shared" si="68"/>
        <v>https://www2.washoecounty.us/assessor/cama/search_download.php?command=dnld&amp;list=nbcsearch&amp;nbc=DKIE</v>
      </c>
      <c r="J572" s="11" t="s">
        <v>1279</v>
      </c>
      <c r="K572" s="23" t="s">
        <v>482</v>
      </c>
      <c r="N572" s="12" t="str">
        <f t="shared" si="69"/>
        <v>DK</v>
      </c>
      <c r="O572" s="12" t="str">
        <f t="shared" si="70"/>
        <v>D</v>
      </c>
      <c r="P572" s="12" t="str">
        <f t="shared" si="71"/>
        <v>E</v>
      </c>
    </row>
    <row r="573" spans="1:16" x14ac:dyDescent="0.3">
      <c r="A573" s="16" t="str">
        <f t="shared" si="66"/>
        <v>Vacant Sub. Land</v>
      </c>
      <c r="B573" s="52" t="str">
        <f>VLOOKUP(N573,Keys!$I$3:$J$21,2)</f>
        <v>South Washoe County</v>
      </c>
      <c r="C573" s="52" t="str">
        <f>VLOOKUP(D573,Keys!$Q$3:$S$31,2)</f>
        <v xml:space="preserve">Lockwood, Mccarran, Mustang, Patrick, Tracy-Clark        </v>
      </c>
      <c r="D573" s="57">
        <f>VLOOKUP(N573,Keys!$D$3:$E$118,2)</f>
        <v>89434</v>
      </c>
      <c r="E573" s="12" t="str">
        <f>VLOOKUP(G573,Keys!$A$3:$B$30,2)</f>
        <v>SFR 6,000 - 9,000 Sf Zoning -- Site Values</v>
      </c>
      <c r="F573" s="19" t="str">
        <f t="shared" si="64"/>
        <v>DKL</v>
      </c>
      <c r="G573" s="21" t="str">
        <f t="shared" si="65"/>
        <v>C</v>
      </c>
      <c r="H573" s="26" t="str">
        <f t="shared" si="67"/>
        <v>ftp://wcftp.washoecounty.us/outtoworld/Neighborhood_Atlas/DK.pdf</v>
      </c>
      <c r="I573" s="30" t="str">
        <f t="shared" si="68"/>
        <v>https://www2.washoecounty.us/assessor/cama/search_download.php?command=dnld&amp;list=nbcsearch&amp;nbc=DKLC</v>
      </c>
      <c r="J573" s="11" t="s">
        <v>1279</v>
      </c>
      <c r="K573" s="23" t="s">
        <v>485</v>
      </c>
      <c r="N573" s="12" t="str">
        <f t="shared" si="69"/>
        <v>DK</v>
      </c>
      <c r="O573" s="12" t="str">
        <f t="shared" si="70"/>
        <v>D</v>
      </c>
      <c r="P573" s="12" t="str">
        <f t="shared" si="71"/>
        <v>C</v>
      </c>
    </row>
    <row r="574" spans="1:16" x14ac:dyDescent="0.3">
      <c r="A574" s="16" t="str">
        <f t="shared" si="66"/>
        <v>Common Area</v>
      </c>
      <c r="B574" s="52" t="str">
        <f>VLOOKUP(N574,Keys!$I$3:$J$21,2)</f>
        <v>South Washoe County</v>
      </c>
      <c r="C574" s="52" t="str">
        <f>VLOOKUP(D574,Keys!$Q$3:$S$31,2)</f>
        <v xml:space="preserve">Lockwood, Mccarran, Mustang, Patrick, Tracy-Clark        </v>
      </c>
      <c r="D574" s="57">
        <f>VLOOKUP(N574,Keys!$D$3:$E$118,2)</f>
        <v>89434</v>
      </c>
      <c r="E574" s="12" t="str">
        <f>VLOOKUP(G574,Keys!$A$3:$B$30,2)</f>
        <v>Token Values -- Common Area / Splinters / Unbuildable</v>
      </c>
      <c r="F574" s="19" t="str">
        <f t="shared" si="64"/>
        <v>DKV</v>
      </c>
      <c r="G574" s="21" t="str">
        <f t="shared" si="65"/>
        <v>V</v>
      </c>
      <c r="H574" s="26" t="str">
        <f t="shared" si="67"/>
        <v>ftp://wcftp.washoecounty.us/outtoworld/Neighborhood_Atlas/DK.pdf</v>
      </c>
      <c r="I574" s="30" t="str">
        <f t="shared" si="68"/>
        <v>https://www2.washoecounty.us/assessor/cama/search_download.php?command=dnld&amp;list=nbcsearch&amp;nbc=DKVV</v>
      </c>
      <c r="J574" s="11" t="s">
        <v>1279</v>
      </c>
      <c r="K574" s="23" t="s">
        <v>488</v>
      </c>
      <c r="N574" s="12" t="str">
        <f t="shared" si="69"/>
        <v>DK</v>
      </c>
      <c r="O574" s="12" t="str">
        <f t="shared" si="70"/>
        <v>D</v>
      </c>
      <c r="P574" s="12" t="str">
        <f t="shared" si="71"/>
        <v>V</v>
      </c>
    </row>
    <row r="575" spans="1:16" x14ac:dyDescent="0.3">
      <c r="A575" s="16" t="str">
        <f t="shared" si="66"/>
        <v>First Tee Patio Homes</v>
      </c>
      <c r="B575" s="52" t="str">
        <f>VLOOKUP(N575,Keys!$I$3:$J$21,2)</f>
        <v>South Washoe County</v>
      </c>
      <c r="C575" s="52" t="str">
        <f>VLOOKUP(D575,Keys!$Q$3:$S$31,2)</f>
        <v xml:space="preserve">Sparks, Spanish Springs           </v>
      </c>
      <c r="D575" s="57">
        <f>VLOOKUP(N575,Keys!$D$3:$E$118,2)</f>
        <v>89436</v>
      </c>
      <c r="E575" s="12" t="str">
        <f>VLOOKUP(G575,Keys!$A$3:$B$30,2)</f>
        <v>SFR &lt; 6,000 Sf -- Patio Homes -- Site Values</v>
      </c>
      <c r="F575" s="19" t="str">
        <f t="shared" si="64"/>
        <v>DLA</v>
      </c>
      <c r="G575" s="21" t="str">
        <f t="shared" si="65"/>
        <v>B</v>
      </c>
      <c r="H575" s="26" t="str">
        <f t="shared" si="67"/>
        <v>ftp://wcftp.washoecounty.us/outtoworld/Neighborhood_Atlas/DL.pdf</v>
      </c>
      <c r="I575" s="30" t="str">
        <f t="shared" si="68"/>
        <v>https://www2.washoecounty.us/assessor/cama/search_download.php?command=dnld&amp;list=nbcsearch&amp;nbc=DLAB</v>
      </c>
      <c r="J575" s="11" t="s">
        <v>1279</v>
      </c>
      <c r="K575" s="23" t="s">
        <v>491</v>
      </c>
      <c r="N575" s="12" t="str">
        <f t="shared" si="69"/>
        <v>DL</v>
      </c>
      <c r="O575" s="12" t="str">
        <f t="shared" si="70"/>
        <v>D</v>
      </c>
      <c r="P575" s="12" t="str">
        <f t="shared" si="71"/>
        <v>B</v>
      </c>
    </row>
    <row r="576" spans="1:16" x14ac:dyDescent="0.3">
      <c r="A576" s="16" t="str">
        <f t="shared" si="66"/>
        <v>First Tee SFR's</v>
      </c>
      <c r="B576" s="52" t="str">
        <f>VLOOKUP(N576,Keys!$I$3:$J$21,2)</f>
        <v>South Washoe County</v>
      </c>
      <c r="C576" s="52" t="str">
        <f>VLOOKUP(D576,Keys!$Q$3:$S$31,2)</f>
        <v xml:space="preserve">Sparks, Spanish Springs           </v>
      </c>
      <c r="D576" s="57">
        <f>VLOOKUP(N576,Keys!$D$3:$E$118,2)</f>
        <v>89436</v>
      </c>
      <c r="E576" s="12" t="str">
        <f>VLOOKUP(G576,Keys!$A$3:$B$30,2)</f>
        <v>SFR &lt; 6,000 Sf -- Patio Homes -- Site Values</v>
      </c>
      <c r="F576" s="19" t="str">
        <f t="shared" si="64"/>
        <v>DLC</v>
      </c>
      <c r="G576" s="21" t="str">
        <f t="shared" si="65"/>
        <v>B</v>
      </c>
      <c r="H576" s="26" t="str">
        <f t="shared" si="67"/>
        <v>ftp://wcftp.washoecounty.us/outtoworld/Neighborhood_Atlas/DL.pdf</v>
      </c>
      <c r="I576" s="30" t="str">
        <f t="shared" si="68"/>
        <v>https://www2.washoecounty.us/assessor/cama/search_download.php?command=dnld&amp;list=nbcsearch&amp;nbc=DLCB</v>
      </c>
      <c r="J576" s="11" t="s">
        <v>1279</v>
      </c>
      <c r="K576" s="23" t="s">
        <v>493</v>
      </c>
      <c r="N576" s="12" t="str">
        <f t="shared" si="69"/>
        <v>DL</v>
      </c>
      <c r="O576" s="12" t="str">
        <f t="shared" si="70"/>
        <v>D</v>
      </c>
      <c r="P576" s="12" t="str">
        <f t="shared" si="71"/>
        <v>B</v>
      </c>
    </row>
    <row r="577" spans="1:16" x14ac:dyDescent="0.3">
      <c r="A577" s="16" t="str">
        <f t="shared" si="66"/>
        <v>Triple Crown - Lewis Subdivision</v>
      </c>
      <c r="B577" s="52" t="str">
        <f>VLOOKUP(N577,Keys!$I$3:$J$21,2)</f>
        <v>South Washoe County</v>
      </c>
      <c r="C577" s="52" t="str">
        <f>VLOOKUP(D577,Keys!$Q$3:$S$31,2)</f>
        <v xml:space="preserve">Sparks, Spanish Springs           </v>
      </c>
      <c r="D577" s="57">
        <f>VLOOKUP(N577,Keys!$D$3:$E$118,2)</f>
        <v>89436</v>
      </c>
      <c r="E577" s="12" t="str">
        <f>VLOOKUP(G577,Keys!$A$3:$B$30,2)</f>
        <v>SFR 6,000 - 9,000 Sf Zoning -- Site Values</v>
      </c>
      <c r="F577" s="19" t="str">
        <f t="shared" si="64"/>
        <v>DLD</v>
      </c>
      <c r="G577" s="21" t="str">
        <f t="shared" si="65"/>
        <v>C</v>
      </c>
      <c r="H577" s="26" t="str">
        <f t="shared" si="67"/>
        <v>ftp://wcftp.washoecounty.us/outtoworld/Neighborhood_Atlas/DL.pdf</v>
      </c>
      <c r="I577" s="30" t="str">
        <f t="shared" si="68"/>
        <v>https://www2.washoecounty.us/assessor/cama/search_download.php?command=dnld&amp;list=nbcsearch&amp;nbc=DLDC</v>
      </c>
      <c r="J577" s="11" t="s">
        <v>1279</v>
      </c>
      <c r="K577" s="23" t="s">
        <v>496</v>
      </c>
      <c r="N577" s="12" t="str">
        <f t="shared" si="69"/>
        <v>DL</v>
      </c>
      <c r="O577" s="12" t="str">
        <f t="shared" si="70"/>
        <v>D</v>
      </c>
      <c r="P577" s="12" t="str">
        <f t="shared" si="71"/>
        <v>C</v>
      </c>
    </row>
    <row r="578" spans="1:16" x14ac:dyDescent="0.3">
      <c r="A578" s="16" t="str">
        <f t="shared" si="66"/>
        <v>Vista Ridge Custom</v>
      </c>
      <c r="B578" s="52" t="str">
        <f>VLOOKUP(N578,Keys!$I$3:$J$21,2)</f>
        <v>South Washoe County</v>
      </c>
      <c r="C578" s="52" t="str">
        <f>VLOOKUP(D578,Keys!$Q$3:$S$31,2)</f>
        <v xml:space="preserve">Sparks, Spanish Springs           </v>
      </c>
      <c r="D578" s="57">
        <f>VLOOKUP(N578,Keys!$D$3:$E$118,2)</f>
        <v>89436</v>
      </c>
      <c r="E578" s="12" t="str">
        <f>VLOOKUP(G578,Keys!$A$3:$B$30,2)</f>
        <v>SFR 12,000 - 15,000 Sf Zoning -- Site Values</v>
      </c>
      <c r="F578" s="19" t="str">
        <f t="shared" si="64"/>
        <v>DLF</v>
      </c>
      <c r="G578" s="21" t="str">
        <f t="shared" si="65"/>
        <v>D</v>
      </c>
      <c r="H578" s="26" t="str">
        <f t="shared" si="67"/>
        <v>ftp://wcftp.washoecounty.us/outtoworld/Neighborhood_Atlas/DL.pdf</v>
      </c>
      <c r="I578" s="30" t="str">
        <f t="shared" si="68"/>
        <v>https://www2.washoecounty.us/assessor/cama/search_download.php?command=dnld&amp;list=nbcsearch&amp;nbc=DLFD</v>
      </c>
      <c r="J578" s="11" t="s">
        <v>1279</v>
      </c>
      <c r="K578" s="23" t="s">
        <v>499</v>
      </c>
      <c r="N578" s="12" t="str">
        <f t="shared" si="69"/>
        <v>DL</v>
      </c>
      <c r="O578" s="12" t="str">
        <f t="shared" si="70"/>
        <v>D</v>
      </c>
      <c r="P578" s="12" t="str">
        <f t="shared" si="71"/>
        <v>D</v>
      </c>
    </row>
    <row r="579" spans="1:16" x14ac:dyDescent="0.3">
      <c r="A579" s="16" t="str">
        <f t="shared" si="66"/>
        <v>Vistas Office</v>
      </c>
      <c r="B579" s="52" t="str">
        <f>VLOOKUP(N579,Keys!$I$3:$J$21,2)</f>
        <v>South Washoe County</v>
      </c>
      <c r="C579" s="52" t="str">
        <f>VLOOKUP(D579,Keys!$Q$3:$S$31,2)</f>
        <v xml:space="preserve">Sparks, Spanish Springs           </v>
      </c>
      <c r="D579" s="57">
        <f>VLOOKUP(N579,Keys!$D$3:$E$118,2)</f>
        <v>89436</v>
      </c>
      <c r="E579" s="12" t="str">
        <f>VLOOKUP(G579,Keys!$A$3:$B$30,2)</f>
        <v>Office -- Square Foot Values</v>
      </c>
      <c r="F579" s="19" t="str">
        <f t="shared" ref="F579:F642" si="72">LEFT(K579,3)</f>
        <v>DLG</v>
      </c>
      <c r="G579" s="21" t="str">
        <f t="shared" ref="G579:G642" si="73">RIGHT(LEFT(K579,4),1)</f>
        <v>O</v>
      </c>
      <c r="H579" s="26" t="str">
        <f t="shared" si="67"/>
        <v>ftp://wcftp.washoecounty.us/outtoworld/Neighborhood_Atlas/DL.pdf</v>
      </c>
      <c r="I579" s="30" t="str">
        <f t="shared" si="68"/>
        <v>https://www2.washoecounty.us/assessor/cama/search_download.php?command=dnld&amp;list=nbcsearch&amp;nbc=DLGO</v>
      </c>
      <c r="J579" s="11" t="s">
        <v>1279</v>
      </c>
      <c r="K579" s="23" t="s">
        <v>502</v>
      </c>
      <c r="N579" s="12" t="str">
        <f t="shared" si="69"/>
        <v>DL</v>
      </c>
      <c r="O579" s="12" t="str">
        <f t="shared" si="70"/>
        <v>D</v>
      </c>
      <c r="P579" s="12" t="str">
        <f t="shared" si="71"/>
        <v>O</v>
      </c>
    </row>
    <row r="580" spans="1:16" x14ac:dyDescent="0.3">
      <c r="A580" s="16" t="str">
        <f t="shared" ref="A580:A643" si="74">SUBSTITUTE(K580,LEFT(K580,4)&amp;" - ","")</f>
        <v>Kiley Ranch Golf Course</v>
      </c>
      <c r="B580" s="52" t="str">
        <f>VLOOKUP(N580,Keys!$I$3:$J$21,2)</f>
        <v>South Washoe County</v>
      </c>
      <c r="C580" s="52" t="str">
        <f>VLOOKUP(D580,Keys!$Q$3:$S$31,2)</f>
        <v xml:space="preserve">Sparks, Spanish Springs           </v>
      </c>
      <c r="D580" s="57">
        <f>VLOOKUP(N580,Keys!$D$3:$E$118,2)</f>
        <v>89436</v>
      </c>
      <c r="E580" s="12" t="str">
        <f>VLOOKUP(G580,Keys!$A$3:$B$30,2)</f>
        <v>Possessory Interest Parcels</v>
      </c>
      <c r="F580" s="19" t="str">
        <f t="shared" si="72"/>
        <v>DLG</v>
      </c>
      <c r="G580" s="21" t="str">
        <f t="shared" si="73"/>
        <v>W</v>
      </c>
      <c r="H580" s="26" t="str">
        <f t="shared" ref="H580:H643" si="75">"ftp://wcftp.washoecounty.us/outtoworld/Neighborhood_Atlas/"&amp;LEFT(K580,2)&amp;".pdf"</f>
        <v>ftp://wcftp.washoecounty.us/outtoworld/Neighborhood_Atlas/DL.pdf</v>
      </c>
      <c r="I580" s="30" t="str">
        <f t="shared" ref="I580:I643" si="76">"https://www2.washoecounty.us/assessor/cama/search_download.php?command=dnld&amp;list=nbcsearch&amp;nbc="&amp;LEFT(K580,4)</f>
        <v>https://www2.washoecounty.us/assessor/cama/search_download.php?command=dnld&amp;list=nbcsearch&amp;nbc=DLGW</v>
      </c>
      <c r="J580" s="11" t="s">
        <v>1279</v>
      </c>
      <c r="K580" s="23" t="s">
        <v>505</v>
      </c>
      <c r="N580" s="12" t="str">
        <f t="shared" ref="N580:N643" si="77">LEFT(K580,2)</f>
        <v>DL</v>
      </c>
      <c r="O580" s="12" t="str">
        <f t="shared" ref="O580:O643" si="78">LEFT(K580,1)</f>
        <v>D</v>
      </c>
      <c r="P580" s="12" t="str">
        <f t="shared" ref="P580:P643" si="79">RIGHT(LEFT(K580,4),1)</f>
        <v>W</v>
      </c>
    </row>
    <row r="581" spans="1:16" x14ac:dyDescent="0.3">
      <c r="A581" s="16" t="str">
        <f t="shared" si="74"/>
        <v>Promontory/Tanglewood/Silvio</v>
      </c>
      <c r="B581" s="52" t="str">
        <f>VLOOKUP(N581,Keys!$I$3:$J$21,2)</f>
        <v>South Washoe County</v>
      </c>
      <c r="C581" s="52" t="str">
        <f>VLOOKUP(D581,Keys!$Q$3:$S$31,2)</f>
        <v xml:space="preserve">Sparks, Spanish Springs           </v>
      </c>
      <c r="D581" s="57">
        <f>VLOOKUP(N581,Keys!$D$3:$E$118,2)</f>
        <v>89436</v>
      </c>
      <c r="E581" s="12" t="str">
        <f>VLOOKUP(G581,Keys!$A$3:$B$30,2)</f>
        <v>SFR 6,000 - 9,000 Sf Zoning -- Site Values</v>
      </c>
      <c r="F581" s="19" t="str">
        <f t="shared" si="72"/>
        <v>DLJ</v>
      </c>
      <c r="G581" s="21" t="str">
        <f t="shared" si="73"/>
        <v>C</v>
      </c>
      <c r="H581" s="26" t="str">
        <f t="shared" si="75"/>
        <v>ftp://wcftp.washoecounty.us/outtoworld/Neighborhood_Atlas/DL.pdf</v>
      </c>
      <c r="I581" s="30" t="str">
        <f t="shared" si="76"/>
        <v>https://www2.washoecounty.us/assessor/cama/search_download.php?command=dnld&amp;list=nbcsearch&amp;nbc=DLJC</v>
      </c>
      <c r="J581" s="11" t="s">
        <v>1279</v>
      </c>
      <c r="K581" s="23" t="s">
        <v>508</v>
      </c>
      <c r="N581" s="12" t="str">
        <f t="shared" si="77"/>
        <v>DL</v>
      </c>
      <c r="O581" s="12" t="str">
        <f t="shared" si="78"/>
        <v>D</v>
      </c>
      <c r="P581" s="12" t="str">
        <f t="shared" si="79"/>
        <v>C</v>
      </c>
    </row>
    <row r="582" spans="1:16" x14ac:dyDescent="0.3">
      <c r="A582" s="16" t="str">
        <f t="shared" si="74"/>
        <v>Miramonte, Lasenda</v>
      </c>
      <c r="B582" s="52" t="str">
        <f>VLOOKUP(N582,Keys!$I$3:$J$21,2)</f>
        <v>South Washoe County</v>
      </c>
      <c r="C582" s="52" t="str">
        <f>VLOOKUP(D582,Keys!$Q$3:$S$31,2)</f>
        <v xml:space="preserve">Sparks, Spanish Springs           </v>
      </c>
      <c r="D582" s="57">
        <f>VLOOKUP(N582,Keys!$D$3:$E$118,2)</f>
        <v>89436</v>
      </c>
      <c r="E582" s="12" t="str">
        <f>VLOOKUP(G582,Keys!$A$3:$B$30,2)</f>
        <v>SFR 6,000 - 9,000 Sf Zoning -- Site Values</v>
      </c>
      <c r="F582" s="19" t="str">
        <f t="shared" si="72"/>
        <v>DLL</v>
      </c>
      <c r="G582" s="21" t="str">
        <f t="shared" si="73"/>
        <v>C</v>
      </c>
      <c r="H582" s="26" t="str">
        <f t="shared" si="75"/>
        <v>ftp://wcftp.washoecounty.us/outtoworld/Neighborhood_Atlas/DL.pdf</v>
      </c>
      <c r="I582" s="30" t="str">
        <f t="shared" si="76"/>
        <v>https://www2.washoecounty.us/assessor/cama/search_download.php?command=dnld&amp;list=nbcsearch&amp;nbc=DLLC</v>
      </c>
      <c r="J582" s="11" t="s">
        <v>1279</v>
      </c>
      <c r="K582" s="23" t="s">
        <v>511</v>
      </c>
      <c r="N582" s="12" t="str">
        <f t="shared" si="77"/>
        <v>DL</v>
      </c>
      <c r="O582" s="12" t="str">
        <f t="shared" si="78"/>
        <v>D</v>
      </c>
      <c r="P582" s="12" t="str">
        <f t="shared" si="79"/>
        <v>C</v>
      </c>
    </row>
    <row r="583" spans="1:16" x14ac:dyDescent="0.3">
      <c r="A583" s="16" t="str">
        <f t="shared" si="74"/>
        <v>Government</v>
      </c>
      <c r="B583" s="52" t="str">
        <f>VLOOKUP(N583,Keys!$I$3:$J$21,2)</f>
        <v>South Washoe County</v>
      </c>
      <c r="C583" s="52" t="str">
        <f>VLOOKUP(D583,Keys!$Q$3:$S$31,2)</f>
        <v xml:space="preserve">Sparks, Spanish Springs           </v>
      </c>
      <c r="D583" s="57">
        <f>VLOOKUP(N583,Keys!$D$3:$E$118,2)</f>
        <v>89436</v>
      </c>
      <c r="E583" s="12" t="str">
        <f>VLOOKUP(G583,Keys!$A$3:$B$30,2)</f>
        <v>Centrally Assessed</v>
      </c>
      <c r="F583" s="19" t="str">
        <f t="shared" si="72"/>
        <v>DLY</v>
      </c>
      <c r="G583" s="21" t="str">
        <f t="shared" si="73"/>
        <v>Y</v>
      </c>
      <c r="H583" s="26" t="str">
        <f t="shared" si="75"/>
        <v>ftp://wcftp.washoecounty.us/outtoworld/Neighborhood_Atlas/DL.pdf</v>
      </c>
      <c r="I583" s="30" t="str">
        <f t="shared" si="76"/>
        <v>https://www2.washoecounty.us/assessor/cama/search_download.php?command=dnld&amp;list=nbcsearch&amp;nbc=DLYY</v>
      </c>
      <c r="J583" s="11" t="s">
        <v>1279</v>
      </c>
      <c r="K583" s="23" t="s">
        <v>514</v>
      </c>
      <c r="N583" s="12" t="str">
        <f t="shared" si="77"/>
        <v>DL</v>
      </c>
      <c r="O583" s="12" t="str">
        <f t="shared" si="78"/>
        <v>D</v>
      </c>
      <c r="P583" s="12" t="str">
        <f t="shared" si="79"/>
        <v>Y</v>
      </c>
    </row>
    <row r="584" spans="1:16" x14ac:dyDescent="0.3">
      <c r="A584" s="16" t="str">
        <f t="shared" si="74"/>
        <v>Wingfield - Ironstone</v>
      </c>
      <c r="B584" s="52" t="str">
        <f>VLOOKUP(N584,Keys!$I$3:$J$21,2)</f>
        <v>South Washoe County</v>
      </c>
      <c r="C584" s="52" t="str">
        <f>VLOOKUP(D584,Keys!$Q$3:$S$31,2)</f>
        <v xml:space="preserve">Sparks, Spanish Springs           </v>
      </c>
      <c r="D584" s="57">
        <f>VLOOKUP(N584,Keys!$D$3:$E$118,2)</f>
        <v>89436</v>
      </c>
      <c r="E584" s="12" t="str">
        <f>VLOOKUP(G584,Keys!$A$3:$B$30,2)</f>
        <v>SFR &lt; 6,000 Sf -- Patio Homes -- Site Values</v>
      </c>
      <c r="F584" s="19" t="str">
        <f t="shared" si="72"/>
        <v>DMB</v>
      </c>
      <c r="G584" s="21" t="str">
        <f t="shared" si="73"/>
        <v>B</v>
      </c>
      <c r="H584" s="26" t="str">
        <f t="shared" si="75"/>
        <v>ftp://wcftp.washoecounty.us/outtoworld/Neighborhood_Atlas/DM.pdf</v>
      </c>
      <c r="I584" s="30" t="str">
        <f t="shared" si="76"/>
        <v>https://www2.washoecounty.us/assessor/cama/search_download.php?command=dnld&amp;list=nbcsearch&amp;nbc=DMBB</v>
      </c>
      <c r="J584" s="11" t="s">
        <v>1279</v>
      </c>
      <c r="K584" s="23" t="s">
        <v>517</v>
      </c>
      <c r="N584" s="12" t="str">
        <f t="shared" si="77"/>
        <v>DM</v>
      </c>
      <c r="O584" s="12" t="str">
        <f t="shared" si="78"/>
        <v>D</v>
      </c>
      <c r="P584" s="12" t="str">
        <f t="shared" si="79"/>
        <v>B</v>
      </c>
    </row>
    <row r="585" spans="1:16" x14ac:dyDescent="0.3">
      <c r="A585" s="16" t="str">
        <f t="shared" si="74"/>
        <v>Wingfield Springs Custom Homes</v>
      </c>
      <c r="B585" s="52" t="str">
        <f>VLOOKUP(N585,Keys!$I$3:$J$21,2)</f>
        <v>South Washoe County</v>
      </c>
      <c r="C585" s="52" t="str">
        <f>VLOOKUP(D585,Keys!$Q$3:$S$31,2)</f>
        <v xml:space="preserve">Sparks, Spanish Springs           </v>
      </c>
      <c r="D585" s="57">
        <f>VLOOKUP(N585,Keys!$D$3:$E$118,2)</f>
        <v>89436</v>
      </c>
      <c r="E585" s="12" t="str">
        <f>VLOOKUP(G585,Keys!$A$3:$B$30,2)</f>
        <v>SFR 12,000 - 15,000 Sf Zoning -- Site Values</v>
      </c>
      <c r="F585" s="19" t="str">
        <f t="shared" si="72"/>
        <v>DMC</v>
      </c>
      <c r="G585" s="21" t="str">
        <f t="shared" si="73"/>
        <v>D</v>
      </c>
      <c r="H585" s="26" t="str">
        <f t="shared" si="75"/>
        <v>ftp://wcftp.washoecounty.us/outtoworld/Neighborhood_Atlas/DM.pdf</v>
      </c>
      <c r="I585" s="30" t="str">
        <f t="shared" si="76"/>
        <v>https://www2.washoecounty.us/assessor/cama/search_download.php?command=dnld&amp;list=nbcsearch&amp;nbc=DMCD</v>
      </c>
      <c r="J585" s="11" t="s">
        <v>1279</v>
      </c>
      <c r="K585" s="23" t="s">
        <v>520</v>
      </c>
      <c r="N585" s="12" t="str">
        <f t="shared" si="77"/>
        <v>DM</v>
      </c>
      <c r="O585" s="12" t="str">
        <f t="shared" si="78"/>
        <v>D</v>
      </c>
      <c r="P585" s="12" t="str">
        <f t="shared" si="79"/>
        <v>D</v>
      </c>
    </row>
    <row r="586" spans="1:16" x14ac:dyDescent="0.3">
      <c r="A586" s="16" t="str">
        <f t="shared" si="74"/>
        <v>Villas at Wingfield Springs</v>
      </c>
      <c r="B586" s="52" t="str">
        <f>VLOOKUP(N586,Keys!$I$3:$J$21,2)</f>
        <v>South Washoe County</v>
      </c>
      <c r="C586" s="52" t="str">
        <f>VLOOKUP(D586,Keys!$Q$3:$S$31,2)</f>
        <v xml:space="preserve">Sparks, Spanish Springs           </v>
      </c>
      <c r="D586" s="57">
        <f>VLOOKUP(N586,Keys!$D$3:$E$118,2)</f>
        <v>89436</v>
      </c>
      <c r="E586" s="12" t="str">
        <f>VLOOKUP(G586,Keys!$A$3:$B$30,2)</f>
        <v>Condos / Townhouse - Site Values</v>
      </c>
      <c r="F586" s="19" t="str">
        <f t="shared" si="72"/>
        <v>DME</v>
      </c>
      <c r="G586" s="21" t="str">
        <f t="shared" si="73"/>
        <v>A</v>
      </c>
      <c r="H586" s="26" t="str">
        <f t="shared" si="75"/>
        <v>ftp://wcftp.washoecounty.us/outtoworld/Neighborhood_Atlas/DM.pdf</v>
      </c>
      <c r="I586" s="30" t="str">
        <f t="shared" si="76"/>
        <v>https://www2.washoecounty.us/assessor/cama/search_download.php?command=dnld&amp;list=nbcsearch&amp;nbc=DMEA</v>
      </c>
      <c r="J586" s="11" t="s">
        <v>1279</v>
      </c>
      <c r="K586" s="23" t="s">
        <v>523</v>
      </c>
      <c r="N586" s="12" t="str">
        <f t="shared" si="77"/>
        <v>DM</v>
      </c>
      <c r="O586" s="12" t="str">
        <f t="shared" si="78"/>
        <v>D</v>
      </c>
      <c r="P586" s="12" t="str">
        <f t="shared" si="79"/>
        <v>A</v>
      </c>
    </row>
    <row r="587" spans="1:16" x14ac:dyDescent="0.3">
      <c r="A587" s="16" t="str">
        <f t="shared" si="74"/>
        <v>Foothills at Wingfield</v>
      </c>
      <c r="B587" s="52" t="str">
        <f>VLOOKUP(N587,Keys!$I$3:$J$21,2)</f>
        <v>South Washoe County</v>
      </c>
      <c r="C587" s="52" t="str">
        <f>VLOOKUP(D587,Keys!$Q$3:$S$31,2)</f>
        <v xml:space="preserve">Sparks, Spanish Springs           </v>
      </c>
      <c r="D587" s="57">
        <f>VLOOKUP(N587,Keys!$D$3:$E$118,2)</f>
        <v>89436</v>
      </c>
      <c r="E587" s="12" t="str">
        <f>VLOOKUP(G587,Keys!$A$3:$B$30,2)</f>
        <v>SFR 6,000 - 9,000 Sf Zoning -- Site Values</v>
      </c>
      <c r="F587" s="19" t="str">
        <f t="shared" si="72"/>
        <v>DMF</v>
      </c>
      <c r="G587" s="21" t="str">
        <f t="shared" si="73"/>
        <v>C</v>
      </c>
      <c r="H587" s="26" t="str">
        <f t="shared" si="75"/>
        <v>ftp://wcftp.washoecounty.us/outtoworld/Neighborhood_Atlas/DM.pdf</v>
      </c>
      <c r="I587" s="30" t="str">
        <f t="shared" si="76"/>
        <v>https://www2.washoecounty.us/assessor/cama/search_download.php?command=dnld&amp;list=nbcsearch&amp;nbc=DMFC</v>
      </c>
      <c r="J587" s="11" t="s">
        <v>1279</v>
      </c>
      <c r="K587" s="23" t="s">
        <v>526</v>
      </c>
      <c r="N587" s="12" t="str">
        <f t="shared" si="77"/>
        <v>DM</v>
      </c>
      <c r="O587" s="12" t="str">
        <f t="shared" si="78"/>
        <v>D</v>
      </c>
      <c r="P587" s="12" t="str">
        <f t="shared" si="79"/>
        <v>C</v>
      </c>
    </row>
    <row r="588" spans="1:16" x14ac:dyDescent="0.3">
      <c r="A588" s="16" t="str">
        <f t="shared" si="74"/>
        <v>Wingfield Springs Custom</v>
      </c>
      <c r="B588" s="52" t="str">
        <f>VLOOKUP(N588,Keys!$I$3:$J$21,2)</f>
        <v>South Washoe County</v>
      </c>
      <c r="C588" s="52" t="str">
        <f>VLOOKUP(D588,Keys!$Q$3:$S$31,2)</f>
        <v xml:space="preserve">Sparks, Spanish Springs           </v>
      </c>
      <c r="D588" s="57">
        <f>VLOOKUP(N588,Keys!$D$3:$E$118,2)</f>
        <v>89436</v>
      </c>
      <c r="E588" s="12" t="str">
        <f>VLOOKUP(G588,Keys!$A$3:$B$30,2)</f>
        <v>SFR 12,000 - 15,000 Sf Zoning -- Site Values</v>
      </c>
      <c r="F588" s="19" t="str">
        <f t="shared" si="72"/>
        <v>DMG</v>
      </c>
      <c r="G588" s="21" t="str">
        <f t="shared" si="73"/>
        <v>D</v>
      </c>
      <c r="H588" s="26" t="str">
        <f t="shared" si="75"/>
        <v>ftp://wcftp.washoecounty.us/outtoworld/Neighborhood_Atlas/DM.pdf</v>
      </c>
      <c r="I588" s="30" t="str">
        <f t="shared" si="76"/>
        <v>https://www2.washoecounty.us/assessor/cama/search_download.php?command=dnld&amp;list=nbcsearch&amp;nbc=DMGD</v>
      </c>
      <c r="J588" s="11" t="s">
        <v>1279</v>
      </c>
      <c r="K588" s="23" t="s">
        <v>529</v>
      </c>
      <c r="N588" s="12" t="str">
        <f t="shared" si="77"/>
        <v>DM</v>
      </c>
      <c r="O588" s="12" t="str">
        <f t="shared" si="78"/>
        <v>D</v>
      </c>
      <c r="P588" s="12" t="str">
        <f t="shared" si="79"/>
        <v>D</v>
      </c>
    </row>
    <row r="589" spans="1:16" x14ac:dyDescent="0.3">
      <c r="A589" s="16" t="str">
        <f t="shared" si="74"/>
        <v>Commercial</v>
      </c>
      <c r="B589" s="52" t="str">
        <f>VLOOKUP(N589,Keys!$I$3:$J$21,2)</f>
        <v>South Washoe County</v>
      </c>
      <c r="C589" s="52" t="str">
        <f>VLOOKUP(D589,Keys!$Q$3:$S$31,2)</f>
        <v xml:space="preserve">Sparks, Spanish Springs           </v>
      </c>
      <c r="D589" s="57">
        <f>VLOOKUP(N589,Keys!$D$3:$E$118,2)</f>
        <v>89436</v>
      </c>
      <c r="E589" s="12" t="str">
        <f>VLOOKUP(G589,Keys!$A$3:$B$30,2)</f>
        <v>Commercial - General -- Square Foot Values</v>
      </c>
      <c r="F589" s="19" t="str">
        <f t="shared" si="72"/>
        <v>DMJ</v>
      </c>
      <c r="G589" s="21" t="str">
        <f t="shared" si="73"/>
        <v>Q</v>
      </c>
      <c r="H589" s="26" t="str">
        <f t="shared" si="75"/>
        <v>ftp://wcftp.washoecounty.us/outtoworld/Neighborhood_Atlas/DM.pdf</v>
      </c>
      <c r="I589" s="30" t="str">
        <f t="shared" si="76"/>
        <v>https://www2.washoecounty.us/assessor/cama/search_download.php?command=dnld&amp;list=nbcsearch&amp;nbc=DMJQ</v>
      </c>
      <c r="J589" s="11" t="s">
        <v>1279</v>
      </c>
      <c r="K589" s="23" t="s">
        <v>532</v>
      </c>
      <c r="N589" s="12" t="str">
        <f t="shared" si="77"/>
        <v>DM</v>
      </c>
      <c r="O589" s="12" t="str">
        <f t="shared" si="78"/>
        <v>D</v>
      </c>
      <c r="P589" s="12" t="str">
        <f t="shared" si="79"/>
        <v>Q</v>
      </c>
    </row>
    <row r="590" spans="1:16" x14ac:dyDescent="0.3">
      <c r="A590" s="16" t="str">
        <f t="shared" si="74"/>
        <v>Countryside Sub.</v>
      </c>
      <c r="B590" s="52" t="str">
        <f>VLOOKUP(N590,Keys!$I$3:$J$21,2)</f>
        <v>South Washoe County</v>
      </c>
      <c r="C590" s="52" t="str">
        <f>VLOOKUP(D590,Keys!$Q$3:$S$31,2)</f>
        <v xml:space="preserve">Sparks, Spanish Springs           </v>
      </c>
      <c r="D590" s="57">
        <f>VLOOKUP(N590,Keys!$D$3:$E$118,2)</f>
        <v>89436</v>
      </c>
      <c r="E590" s="12" t="str">
        <f>VLOOKUP(G590,Keys!$A$3:$B$30,2)</f>
        <v>SFR 1 Acre Zoning -- Site Values</v>
      </c>
      <c r="F590" s="19" t="str">
        <f t="shared" si="72"/>
        <v>DMO</v>
      </c>
      <c r="G590" s="21" t="str">
        <f t="shared" si="73"/>
        <v>F</v>
      </c>
      <c r="H590" s="26" t="str">
        <f t="shared" si="75"/>
        <v>ftp://wcftp.washoecounty.us/outtoworld/Neighborhood_Atlas/DM.pdf</v>
      </c>
      <c r="I590" s="30" t="str">
        <f t="shared" si="76"/>
        <v>https://www2.washoecounty.us/assessor/cama/search_download.php?command=dnld&amp;list=nbcsearch&amp;nbc=DMOF</v>
      </c>
      <c r="J590" s="11" t="s">
        <v>1279</v>
      </c>
      <c r="K590" s="23" t="s">
        <v>535</v>
      </c>
      <c r="N590" s="12" t="str">
        <f t="shared" si="77"/>
        <v>DM</v>
      </c>
      <c r="O590" s="12" t="str">
        <f t="shared" si="78"/>
        <v>D</v>
      </c>
      <c r="P590" s="12" t="str">
        <f t="shared" si="79"/>
        <v>F</v>
      </c>
    </row>
    <row r="591" spans="1:16" x14ac:dyDescent="0.3">
      <c r="A591" s="16" t="str">
        <f t="shared" si="74"/>
        <v>Tierra Del Sol</v>
      </c>
      <c r="B591" s="52" t="str">
        <f>VLOOKUP(N591,Keys!$I$3:$J$21,2)</f>
        <v>South Washoe County</v>
      </c>
      <c r="C591" s="52" t="str">
        <f>VLOOKUP(D591,Keys!$Q$3:$S$31,2)</f>
        <v xml:space="preserve">Sparks, Spanish Springs           </v>
      </c>
      <c r="D591" s="57">
        <f>VLOOKUP(N591,Keys!$D$3:$E$118,2)</f>
        <v>89436</v>
      </c>
      <c r="E591" s="12" t="str">
        <f>VLOOKUP(G591,Keys!$A$3:$B$30,2)</f>
        <v>SFR 6,000 - 9,000 Sf Zoning -- Site Values</v>
      </c>
      <c r="F591" s="19" t="str">
        <f t="shared" si="72"/>
        <v>DNA</v>
      </c>
      <c r="G591" s="21" t="str">
        <f t="shared" si="73"/>
        <v>C</v>
      </c>
      <c r="H591" s="26" t="str">
        <f t="shared" si="75"/>
        <v>ftp://wcftp.washoecounty.us/outtoworld/Neighborhood_Atlas/DN.pdf</v>
      </c>
      <c r="I591" s="30" t="str">
        <f t="shared" si="76"/>
        <v>https://www2.washoecounty.us/assessor/cama/search_download.php?command=dnld&amp;list=nbcsearch&amp;nbc=DNAC</v>
      </c>
      <c r="J591" s="11" t="s">
        <v>1279</v>
      </c>
      <c r="K591" s="23" t="s">
        <v>538</v>
      </c>
      <c r="N591" s="12" t="str">
        <f t="shared" si="77"/>
        <v>DN</v>
      </c>
      <c r="O591" s="12" t="str">
        <f t="shared" si="78"/>
        <v>D</v>
      </c>
      <c r="P591" s="12" t="str">
        <f t="shared" si="79"/>
        <v>C</v>
      </c>
    </row>
    <row r="592" spans="1:16" x14ac:dyDescent="0.3">
      <c r="A592" s="16" t="str">
        <f t="shared" si="74"/>
        <v>SFR Land, 8 dwelling unit/Ac</v>
      </c>
      <c r="B592" s="52" t="str">
        <f>VLOOKUP(N592,Keys!$I$3:$J$21,2)</f>
        <v>South Washoe County</v>
      </c>
      <c r="C592" s="52" t="str">
        <f>VLOOKUP(D592,Keys!$Q$3:$S$31,2)</f>
        <v xml:space="preserve">Sparks, Spanish Springs           </v>
      </c>
      <c r="D592" s="57">
        <f>VLOOKUP(N592,Keys!$D$3:$E$118,2)</f>
        <v>89436</v>
      </c>
      <c r="E592" s="12" t="str">
        <f>VLOOKUP(G592,Keys!$A$3:$B$30,2)</f>
        <v>SFR &lt; 6,000 Sf -- Patio Homes -- Site Values</v>
      </c>
      <c r="F592" s="19" t="str">
        <f t="shared" si="72"/>
        <v>DND</v>
      </c>
      <c r="G592" s="21" t="str">
        <f t="shared" si="73"/>
        <v>B</v>
      </c>
      <c r="H592" s="26" t="str">
        <f t="shared" si="75"/>
        <v>ftp://wcftp.washoecounty.us/outtoworld/Neighborhood_Atlas/DN.pdf</v>
      </c>
      <c r="I592" s="30" t="str">
        <f t="shared" si="76"/>
        <v>https://www2.washoecounty.us/assessor/cama/search_download.php?command=dnld&amp;list=nbcsearch&amp;nbc=DNDB</v>
      </c>
      <c r="J592" s="11" t="s">
        <v>1279</v>
      </c>
      <c r="K592" s="23" t="s">
        <v>540</v>
      </c>
      <c r="N592" s="12" t="str">
        <f t="shared" si="77"/>
        <v>DN</v>
      </c>
      <c r="O592" s="12" t="str">
        <f t="shared" si="78"/>
        <v>D</v>
      </c>
      <c r="P592" s="12" t="str">
        <f t="shared" si="79"/>
        <v>B</v>
      </c>
    </row>
    <row r="593" spans="1:16" x14ac:dyDescent="0.3">
      <c r="A593" s="16" t="str">
        <f t="shared" si="74"/>
        <v>Acreage - Copper Canyon</v>
      </c>
      <c r="B593" s="52" t="str">
        <f>VLOOKUP(N593,Keys!$I$3:$J$21,2)</f>
        <v>South Washoe County</v>
      </c>
      <c r="C593" s="52" t="str">
        <f>VLOOKUP(D593,Keys!$Q$3:$S$31,2)</f>
        <v xml:space="preserve">Sparks, Spanish Springs           </v>
      </c>
      <c r="D593" s="57">
        <f>VLOOKUP(N593,Keys!$D$3:$E$118,2)</f>
        <v>89436</v>
      </c>
      <c r="E593" s="12" t="str">
        <f>VLOOKUP(G593,Keys!$A$3:$B$30,2)</f>
        <v>SFR 6,000 - 9,000 Sf Zoning -- Site Values</v>
      </c>
      <c r="F593" s="19" t="str">
        <f t="shared" si="72"/>
        <v>DOA</v>
      </c>
      <c r="G593" s="21" t="str">
        <f t="shared" si="73"/>
        <v>C</v>
      </c>
      <c r="H593" s="26" t="str">
        <f t="shared" si="75"/>
        <v>ftp://wcftp.washoecounty.us/outtoworld/Neighborhood_Atlas/DO.pdf</v>
      </c>
      <c r="I593" s="30" t="str">
        <f t="shared" si="76"/>
        <v>https://www2.washoecounty.us/assessor/cama/search_download.php?command=dnld&amp;list=nbcsearch&amp;nbc=DOAC</v>
      </c>
      <c r="J593" s="11" t="s">
        <v>1279</v>
      </c>
      <c r="K593" s="23" t="s">
        <v>543</v>
      </c>
      <c r="N593" s="12" t="str">
        <f t="shared" si="77"/>
        <v>DO</v>
      </c>
      <c r="O593" s="12" t="str">
        <f t="shared" si="78"/>
        <v>D</v>
      </c>
      <c r="P593" s="12" t="str">
        <f t="shared" si="79"/>
        <v>C</v>
      </c>
    </row>
    <row r="594" spans="1:16" x14ac:dyDescent="0.3">
      <c r="A594" s="16" t="str">
        <f t="shared" si="74"/>
        <v>Pioneer Meadows</v>
      </c>
      <c r="B594" s="52" t="str">
        <f>VLOOKUP(N594,Keys!$I$3:$J$21,2)</f>
        <v>South Washoe County</v>
      </c>
      <c r="C594" s="52" t="str">
        <f>VLOOKUP(D594,Keys!$Q$3:$S$31,2)</f>
        <v xml:space="preserve">Sparks, Spanish Springs           </v>
      </c>
      <c r="D594" s="57">
        <f>VLOOKUP(N594,Keys!$D$3:$E$118,2)</f>
        <v>89436</v>
      </c>
      <c r="E594" s="12" t="str">
        <f>VLOOKUP(G594,Keys!$A$3:$B$30,2)</f>
        <v>SFR 6,000 - 9,000 Sf Zoning -- Site Values</v>
      </c>
      <c r="F594" s="19" t="str">
        <f t="shared" si="72"/>
        <v>DPA</v>
      </c>
      <c r="G594" s="21" t="str">
        <f t="shared" si="73"/>
        <v>C</v>
      </c>
      <c r="H594" s="26" t="str">
        <f t="shared" si="75"/>
        <v>ftp://wcftp.washoecounty.us/outtoworld/Neighborhood_Atlas/DP.pdf</v>
      </c>
      <c r="I594" s="30" t="str">
        <f t="shared" si="76"/>
        <v>https://www2.washoecounty.us/assessor/cama/search_download.php?command=dnld&amp;list=nbcsearch&amp;nbc=DPAC</v>
      </c>
      <c r="J594" s="11" t="s">
        <v>1279</v>
      </c>
      <c r="K594" s="23" t="s">
        <v>546</v>
      </c>
      <c r="N594" s="12" t="str">
        <f t="shared" si="77"/>
        <v>DP</v>
      </c>
      <c r="O594" s="12" t="str">
        <f t="shared" si="78"/>
        <v>D</v>
      </c>
      <c r="P594" s="12" t="str">
        <f t="shared" si="79"/>
        <v>C</v>
      </c>
    </row>
    <row r="595" spans="1:16" x14ac:dyDescent="0.3">
      <c r="A595" s="16" t="str">
        <f t="shared" si="74"/>
        <v>Common Area/Token</v>
      </c>
      <c r="B595" s="52" t="str">
        <f>VLOOKUP(N595,Keys!$I$3:$J$21,2)</f>
        <v>South Washoe County</v>
      </c>
      <c r="C595" s="52" t="str">
        <f>VLOOKUP(D595,Keys!$Q$3:$S$31,2)</f>
        <v xml:space="preserve">Sparks, Spanish Springs           </v>
      </c>
      <c r="D595" s="57">
        <f>VLOOKUP(N595,Keys!$D$3:$E$118,2)</f>
        <v>89436</v>
      </c>
      <c r="E595" s="12" t="str">
        <f>VLOOKUP(G595,Keys!$A$3:$B$30,2)</f>
        <v>Token Values -- Common Area / Splinters / Unbuildable</v>
      </c>
      <c r="F595" s="19" t="str">
        <f t="shared" si="72"/>
        <v>DPV</v>
      </c>
      <c r="G595" s="21" t="str">
        <f t="shared" si="73"/>
        <v>V</v>
      </c>
      <c r="H595" s="26" t="str">
        <f t="shared" si="75"/>
        <v>ftp://wcftp.washoecounty.us/outtoworld/Neighborhood_Atlas/DP.pdf</v>
      </c>
      <c r="I595" s="30" t="str">
        <f t="shared" si="76"/>
        <v>https://www2.washoecounty.us/assessor/cama/search_download.php?command=dnld&amp;list=nbcsearch&amp;nbc=DPVV</v>
      </c>
      <c r="J595" s="11" t="s">
        <v>1279</v>
      </c>
      <c r="K595" s="23" t="s">
        <v>549</v>
      </c>
      <c r="N595" s="12" t="str">
        <f t="shared" si="77"/>
        <v>DP</v>
      </c>
      <c r="O595" s="12" t="str">
        <f t="shared" si="78"/>
        <v>D</v>
      </c>
      <c r="P595" s="12" t="str">
        <f t="shared" si="79"/>
        <v>V</v>
      </c>
    </row>
    <row r="596" spans="1:16" x14ac:dyDescent="0.3">
      <c r="A596" s="16" t="str">
        <f t="shared" si="74"/>
        <v>Kiley Apts</v>
      </c>
      <c r="B596" s="52" t="str">
        <f>VLOOKUP(N596,Keys!$I$3:$J$21,2)</f>
        <v>South Washoe County</v>
      </c>
      <c r="C596" s="52" t="str">
        <f>VLOOKUP(D596,Keys!$Q$3:$S$31,2)</f>
        <v xml:space="preserve">Sparks, Spanish Springs           </v>
      </c>
      <c r="D596" s="57">
        <f>VLOOKUP(N596,Keys!$D$3:$E$118,2)</f>
        <v>89436</v>
      </c>
      <c r="E596" s="12" t="str">
        <f>VLOOKUP(G596,Keys!$A$3:$B$30,2)</f>
        <v>MF - Low to Medium Density --14-21</v>
      </c>
      <c r="F596" s="19" t="str">
        <f t="shared" si="72"/>
        <v>DQA</v>
      </c>
      <c r="G596" s="21" t="str">
        <f t="shared" si="73"/>
        <v>M</v>
      </c>
      <c r="H596" s="26" t="str">
        <f t="shared" si="75"/>
        <v>ftp://wcftp.washoecounty.us/outtoworld/Neighborhood_Atlas/DQ.pdf</v>
      </c>
      <c r="I596" s="30" t="str">
        <f t="shared" si="76"/>
        <v>https://www2.washoecounty.us/assessor/cama/search_download.php?command=dnld&amp;list=nbcsearch&amp;nbc=DQAM</v>
      </c>
      <c r="J596" s="11" t="s">
        <v>1279</v>
      </c>
      <c r="K596" s="23" t="s">
        <v>552</v>
      </c>
      <c r="N596" s="12" t="str">
        <f t="shared" si="77"/>
        <v>DQ</v>
      </c>
      <c r="O596" s="12" t="str">
        <f t="shared" si="78"/>
        <v>D</v>
      </c>
      <c r="P596" s="12" t="str">
        <f t="shared" si="79"/>
        <v>M</v>
      </c>
    </row>
    <row r="597" spans="1:16" x14ac:dyDescent="0.3">
      <c r="A597" s="16" t="str">
        <f t="shared" si="74"/>
        <v>Kiley Ranch SFR Land</v>
      </c>
      <c r="B597" s="52" t="str">
        <f>VLOOKUP(N597,Keys!$I$3:$J$21,2)</f>
        <v>South Washoe County</v>
      </c>
      <c r="C597" s="52" t="str">
        <f>VLOOKUP(D597,Keys!$Q$3:$S$31,2)</f>
        <v xml:space="preserve">Sparks, Spanish Springs           </v>
      </c>
      <c r="D597" s="57">
        <f>VLOOKUP(N597,Keys!$D$3:$E$118,2)</f>
        <v>89436</v>
      </c>
      <c r="E597" s="12" t="str">
        <f>VLOOKUP(G597,Keys!$A$3:$B$30,2)</f>
        <v>SFR 6,000 - 9,000 Sf Zoning -- Site Values</v>
      </c>
      <c r="F597" s="19" t="str">
        <f t="shared" si="72"/>
        <v>DQB</v>
      </c>
      <c r="G597" s="21" t="str">
        <f t="shared" si="73"/>
        <v>C</v>
      </c>
      <c r="H597" s="26" t="str">
        <f t="shared" si="75"/>
        <v>ftp://wcftp.washoecounty.us/outtoworld/Neighborhood_Atlas/DQ.pdf</v>
      </c>
      <c r="I597" s="30" t="str">
        <f t="shared" si="76"/>
        <v>https://www2.washoecounty.us/assessor/cama/search_download.php?command=dnld&amp;list=nbcsearch&amp;nbc=DQBC</v>
      </c>
      <c r="J597" s="11" t="s">
        <v>1279</v>
      </c>
      <c r="K597" s="23" t="s">
        <v>555</v>
      </c>
      <c r="N597" s="12" t="str">
        <f t="shared" si="77"/>
        <v>DQ</v>
      </c>
      <c r="O597" s="12" t="str">
        <f t="shared" si="78"/>
        <v>D</v>
      </c>
      <c r="P597" s="12" t="str">
        <f t="shared" si="79"/>
        <v>C</v>
      </c>
    </row>
    <row r="598" spans="1:16" x14ac:dyDescent="0.3">
      <c r="A598" s="16" t="str">
        <f t="shared" si="74"/>
        <v>SFR LAND - E. of Pyramid</v>
      </c>
      <c r="B598" s="52" t="str">
        <f>VLOOKUP(N598,Keys!$I$3:$J$21,2)</f>
        <v>South Washoe County</v>
      </c>
      <c r="C598" s="52" t="str">
        <f>VLOOKUP(D598,Keys!$Q$3:$S$31,2)</f>
        <v xml:space="preserve">Sparks, Spanish Springs           </v>
      </c>
      <c r="D598" s="57">
        <f>VLOOKUP(N598,Keys!$D$3:$E$118,2)</f>
        <v>89436</v>
      </c>
      <c r="E598" s="12" t="str">
        <f>VLOOKUP(G598,Keys!$A$3:$B$30,2)</f>
        <v>Centrally Assessed</v>
      </c>
      <c r="F598" s="19" t="str">
        <f t="shared" si="72"/>
        <v>DQE</v>
      </c>
      <c r="G598" s="21" t="str">
        <f t="shared" si="73"/>
        <v>Z</v>
      </c>
      <c r="H598" s="26" t="str">
        <f t="shared" si="75"/>
        <v>ftp://wcftp.washoecounty.us/outtoworld/Neighborhood_Atlas/DQ.pdf</v>
      </c>
      <c r="I598" s="30" t="str">
        <f t="shared" si="76"/>
        <v>https://www2.washoecounty.us/assessor/cama/search_download.php?command=dnld&amp;list=nbcsearch&amp;nbc=DQEZ</v>
      </c>
      <c r="J598" s="11" t="s">
        <v>1279</v>
      </c>
      <c r="K598" s="23" t="s">
        <v>558</v>
      </c>
      <c r="N598" s="12" t="str">
        <f t="shared" si="77"/>
        <v>DQ</v>
      </c>
      <c r="O598" s="12" t="str">
        <f t="shared" si="78"/>
        <v>D</v>
      </c>
      <c r="P598" s="12" t="str">
        <f t="shared" si="79"/>
        <v>Z</v>
      </c>
    </row>
    <row r="599" spans="1:16" x14ac:dyDescent="0.3">
      <c r="A599" s="16" t="str">
        <f t="shared" si="74"/>
        <v>Timberline</v>
      </c>
      <c r="B599" s="52" t="str">
        <f>VLOOKUP(N599,Keys!$I$3:$J$21,2)</f>
        <v>South Washoe County</v>
      </c>
      <c r="C599" s="52" t="str">
        <f>VLOOKUP(D599,Keys!$Q$3:$S$31,2)</f>
        <v xml:space="preserve">Reno,  Galena, Pleasant Valley, Steamboat, Virginia Foothills       </v>
      </c>
      <c r="D599" s="57">
        <f>VLOOKUP(N599,Keys!$D$3:$E$118,2)</f>
        <v>89511</v>
      </c>
      <c r="E599" s="12" t="str">
        <f>VLOOKUP(G599,Keys!$A$3:$B$30,2)</f>
        <v>SFR 1 Acre Zoning -- Site Values</v>
      </c>
      <c r="F599" s="19" t="str">
        <f t="shared" si="72"/>
        <v>EAA</v>
      </c>
      <c r="G599" s="21" t="str">
        <f t="shared" si="73"/>
        <v>F</v>
      </c>
      <c r="H599" s="26" t="str">
        <f t="shared" si="75"/>
        <v>ftp://wcftp.washoecounty.us/outtoworld/Neighborhood_Atlas/EA.pdf</v>
      </c>
      <c r="I599" s="30" t="str">
        <f t="shared" si="76"/>
        <v>https://www2.washoecounty.us/assessor/cama/search_download.php?command=dnld&amp;list=nbcsearch&amp;nbc=EAAF</v>
      </c>
      <c r="J599" s="11" t="s">
        <v>1279</v>
      </c>
      <c r="K599" s="23" t="s">
        <v>561</v>
      </c>
      <c r="N599" s="12" t="str">
        <f t="shared" si="77"/>
        <v>EA</v>
      </c>
      <c r="O599" s="12" t="str">
        <f t="shared" si="78"/>
        <v>E</v>
      </c>
      <c r="P599" s="12" t="str">
        <f t="shared" si="79"/>
        <v>F</v>
      </c>
    </row>
    <row r="600" spans="1:16" x14ac:dyDescent="0.3">
      <c r="A600" s="16" t="str">
        <f t="shared" si="74"/>
        <v>Saddlehorn 2</v>
      </c>
      <c r="B600" s="52" t="str">
        <f>VLOOKUP(N600,Keys!$I$3:$J$21,2)</f>
        <v>South Washoe County</v>
      </c>
      <c r="C600" s="52" t="str">
        <f>VLOOKUP(D600,Keys!$Q$3:$S$31,2)</f>
        <v xml:space="preserve">Reno,  Galena, Pleasant Valley, Steamboat, Virginia Foothills       </v>
      </c>
      <c r="D600" s="57">
        <f>VLOOKUP(N600,Keys!$D$3:$E$118,2)</f>
        <v>89511</v>
      </c>
      <c r="E600" s="12" t="str">
        <f>VLOOKUP(G600,Keys!$A$3:$B$30,2)</f>
        <v>SFR 1/2 Acre Zoniing -- Site Values</v>
      </c>
      <c r="F600" s="19" t="str">
        <f t="shared" si="72"/>
        <v>EAB</v>
      </c>
      <c r="G600" s="21" t="str">
        <f t="shared" si="73"/>
        <v>E</v>
      </c>
      <c r="H600" s="26" t="str">
        <f t="shared" si="75"/>
        <v>ftp://wcftp.washoecounty.us/outtoworld/Neighborhood_Atlas/EA.pdf</v>
      </c>
      <c r="I600" s="30" t="str">
        <f t="shared" si="76"/>
        <v>https://www2.washoecounty.us/assessor/cama/search_download.php?command=dnld&amp;list=nbcsearch&amp;nbc=EABE</v>
      </c>
      <c r="J600" s="11" t="s">
        <v>1279</v>
      </c>
      <c r="K600" s="23" t="s">
        <v>564</v>
      </c>
      <c r="N600" s="12" t="str">
        <f t="shared" si="77"/>
        <v>EA</v>
      </c>
      <c r="O600" s="12" t="str">
        <f t="shared" si="78"/>
        <v>E</v>
      </c>
      <c r="P600" s="12" t="str">
        <f t="shared" si="79"/>
        <v>E</v>
      </c>
    </row>
    <row r="601" spans="1:16" x14ac:dyDescent="0.3">
      <c r="A601" s="16" t="str">
        <f t="shared" si="74"/>
        <v>Office Condos</v>
      </c>
      <c r="B601" s="52" t="str">
        <f>VLOOKUP(N601,Keys!$I$3:$J$21,2)</f>
        <v>South Washoe County</v>
      </c>
      <c r="C601" s="52" t="str">
        <f>VLOOKUP(D601,Keys!$Q$3:$S$31,2)</f>
        <v xml:space="preserve">Reno,  Galena, Pleasant Valley, Steamboat, Virginia Foothills       </v>
      </c>
      <c r="D601" s="57">
        <f>VLOOKUP(N601,Keys!$D$3:$E$118,2)</f>
        <v>89511</v>
      </c>
      <c r="E601" s="12" t="str">
        <f>VLOOKUP(G601,Keys!$A$3:$B$30,2)</f>
        <v>Office Condos -- Square Foot / Site Values</v>
      </c>
      <c r="F601" s="19" t="str">
        <f t="shared" si="72"/>
        <v>EAB</v>
      </c>
      <c r="G601" s="21" t="str">
        <f t="shared" si="73"/>
        <v>P</v>
      </c>
      <c r="H601" s="26" t="str">
        <f t="shared" si="75"/>
        <v>ftp://wcftp.washoecounty.us/outtoworld/Neighborhood_Atlas/EA.pdf</v>
      </c>
      <c r="I601" s="30" t="str">
        <f t="shared" si="76"/>
        <v>https://www2.washoecounty.us/assessor/cama/search_download.php?command=dnld&amp;list=nbcsearch&amp;nbc=EABP</v>
      </c>
      <c r="J601" s="11" t="s">
        <v>1279</v>
      </c>
      <c r="K601" s="23" t="s">
        <v>567</v>
      </c>
      <c r="N601" s="12" t="str">
        <f t="shared" si="77"/>
        <v>EA</v>
      </c>
      <c r="O601" s="12" t="str">
        <f t="shared" si="78"/>
        <v>E</v>
      </c>
      <c r="P601" s="12" t="str">
        <f t="shared" si="79"/>
        <v>P</v>
      </c>
    </row>
    <row r="602" spans="1:16" x14ac:dyDescent="0.3">
      <c r="A602" s="16" t="str">
        <f t="shared" si="74"/>
        <v>Sunrise at Whites Creek</v>
      </c>
      <c r="B602" s="52" t="str">
        <f>VLOOKUP(N602,Keys!$I$3:$J$21,2)</f>
        <v>South Washoe County</v>
      </c>
      <c r="C602" s="52" t="str">
        <f>VLOOKUP(D602,Keys!$Q$3:$S$31,2)</f>
        <v xml:space="preserve">Reno,  Galena, Pleasant Valley, Steamboat, Virginia Foothills       </v>
      </c>
      <c r="D602" s="57">
        <f>VLOOKUP(N602,Keys!$D$3:$E$118,2)</f>
        <v>89511</v>
      </c>
      <c r="E602" s="12" t="str">
        <f>VLOOKUP(G602,Keys!$A$3:$B$30,2)</f>
        <v>SFR 1/2 Acre Zoniing -- Site Values</v>
      </c>
      <c r="F602" s="19" t="str">
        <f t="shared" si="72"/>
        <v>EAD</v>
      </c>
      <c r="G602" s="21" t="str">
        <f t="shared" si="73"/>
        <v>E</v>
      </c>
      <c r="H602" s="26" t="str">
        <f t="shared" si="75"/>
        <v>ftp://wcftp.washoecounty.us/outtoworld/Neighborhood_Atlas/EA.pdf</v>
      </c>
      <c r="I602" s="30" t="str">
        <f t="shared" si="76"/>
        <v>https://www2.washoecounty.us/assessor/cama/search_download.php?command=dnld&amp;list=nbcsearch&amp;nbc=EADE</v>
      </c>
      <c r="J602" s="11" t="s">
        <v>1279</v>
      </c>
      <c r="K602" s="23" t="s">
        <v>570</v>
      </c>
      <c r="N602" s="12" t="str">
        <f t="shared" si="77"/>
        <v>EA</v>
      </c>
      <c r="O602" s="12" t="str">
        <f t="shared" si="78"/>
        <v>E</v>
      </c>
      <c r="P602" s="12" t="str">
        <f t="shared" si="79"/>
        <v>E</v>
      </c>
    </row>
    <row r="603" spans="1:16" x14ac:dyDescent="0.3">
      <c r="A603" s="16" t="str">
        <f t="shared" si="74"/>
        <v>Geothermal foothills</v>
      </c>
      <c r="B603" s="52" t="str">
        <f>VLOOKUP(N603,Keys!$I$3:$J$21,2)</f>
        <v>South Washoe County</v>
      </c>
      <c r="C603" s="52" t="str">
        <f>VLOOKUP(D603,Keys!$Q$3:$S$31,2)</f>
        <v xml:space="preserve">Reno,  Galena, Pleasant Valley, Steamboat, Virginia Foothills       </v>
      </c>
      <c r="D603" s="57">
        <f>VLOOKUP(N603,Keys!$D$3:$E$118,2)</f>
        <v>89511</v>
      </c>
      <c r="E603" s="12" t="str">
        <f>VLOOKUP(G603,Keys!$A$3:$B$30,2)</f>
        <v>Centrally Assessed</v>
      </c>
      <c r="F603" s="19" t="str">
        <f t="shared" si="72"/>
        <v>EAE</v>
      </c>
      <c r="G603" s="21" t="str">
        <f t="shared" si="73"/>
        <v>Z</v>
      </c>
      <c r="H603" s="26" t="str">
        <f t="shared" si="75"/>
        <v>ftp://wcftp.washoecounty.us/outtoworld/Neighborhood_Atlas/EA.pdf</v>
      </c>
      <c r="I603" s="30" t="str">
        <f t="shared" si="76"/>
        <v>https://www2.washoecounty.us/assessor/cama/search_download.php?command=dnld&amp;list=nbcsearch&amp;nbc=EAEZ</v>
      </c>
      <c r="J603" s="11" t="s">
        <v>1279</v>
      </c>
      <c r="K603" s="23" t="s">
        <v>573</v>
      </c>
      <c r="N603" s="12" t="str">
        <f t="shared" si="77"/>
        <v>EA</v>
      </c>
      <c r="O603" s="12" t="str">
        <f t="shared" si="78"/>
        <v>E</v>
      </c>
      <c r="P603" s="12" t="str">
        <f t="shared" si="79"/>
        <v>Z</v>
      </c>
    </row>
    <row r="604" spans="1:16" x14ac:dyDescent="0.3">
      <c r="A604" s="16" t="str">
        <f t="shared" si="74"/>
        <v>Sierra Summit Condos</v>
      </c>
      <c r="B604" s="52" t="str">
        <f>VLOOKUP(N604,Keys!$I$3:$J$21,2)</f>
        <v>South Washoe County</v>
      </c>
      <c r="C604" s="52" t="str">
        <f>VLOOKUP(D604,Keys!$Q$3:$S$31,2)</f>
        <v xml:space="preserve">Reno,  Galena, Pleasant Valley, Steamboat, Virginia Foothills       </v>
      </c>
      <c r="D604" s="57">
        <f>VLOOKUP(N604,Keys!$D$3:$E$118,2)</f>
        <v>89511</v>
      </c>
      <c r="E604" s="12" t="str">
        <f>VLOOKUP(G604,Keys!$A$3:$B$30,2)</f>
        <v>Commercial Condos -- Square Foot Values</v>
      </c>
      <c r="F604" s="19" t="str">
        <f t="shared" si="72"/>
        <v>EAF</v>
      </c>
      <c r="G604" s="21" t="str">
        <f t="shared" si="73"/>
        <v>R</v>
      </c>
      <c r="H604" s="26" t="str">
        <f t="shared" si="75"/>
        <v>ftp://wcftp.washoecounty.us/outtoworld/Neighborhood_Atlas/EA.pdf</v>
      </c>
      <c r="I604" s="30" t="str">
        <f t="shared" si="76"/>
        <v>https://www2.washoecounty.us/assessor/cama/search_download.php?command=dnld&amp;list=nbcsearch&amp;nbc=EAFR</v>
      </c>
      <c r="J604" s="11" t="s">
        <v>1279</v>
      </c>
      <c r="K604" s="23" t="s">
        <v>576</v>
      </c>
      <c r="N604" s="12" t="str">
        <f t="shared" si="77"/>
        <v>EA</v>
      </c>
      <c r="O604" s="12" t="str">
        <f t="shared" si="78"/>
        <v>E</v>
      </c>
      <c r="P604" s="12" t="str">
        <f t="shared" si="79"/>
        <v>R</v>
      </c>
    </row>
    <row r="605" spans="1:16" x14ac:dyDescent="0.3">
      <c r="A605" s="16" t="str">
        <f t="shared" si="74"/>
        <v>Legend Trail</v>
      </c>
      <c r="B605" s="52" t="str">
        <f>VLOOKUP(N605,Keys!$I$3:$J$21,2)</f>
        <v>South Washoe County</v>
      </c>
      <c r="C605" s="52" t="str">
        <f>VLOOKUP(D605,Keys!$Q$3:$S$31,2)</f>
        <v xml:space="preserve">Reno,  Galena, Pleasant Valley, Steamboat, Virginia Foothills       </v>
      </c>
      <c r="D605" s="57">
        <f>VLOOKUP(N605,Keys!$D$3:$E$118,2)</f>
        <v>89511</v>
      </c>
      <c r="E605" s="12" t="str">
        <f>VLOOKUP(G605,Keys!$A$3:$B$30,2)</f>
        <v>SFR 2.5 Acre Zoning -- Site Values</v>
      </c>
      <c r="F605" s="19" t="str">
        <f t="shared" si="72"/>
        <v>EAG</v>
      </c>
      <c r="G605" s="21" t="str">
        <f t="shared" si="73"/>
        <v>G</v>
      </c>
      <c r="H605" s="26" t="str">
        <f t="shared" si="75"/>
        <v>ftp://wcftp.washoecounty.us/outtoworld/Neighborhood_Atlas/EA.pdf</v>
      </c>
      <c r="I605" s="30" t="str">
        <f t="shared" si="76"/>
        <v>https://www2.washoecounty.us/assessor/cama/search_download.php?command=dnld&amp;list=nbcsearch&amp;nbc=EAGG</v>
      </c>
      <c r="J605" s="11" t="s">
        <v>1279</v>
      </c>
      <c r="K605" s="23" t="s">
        <v>579</v>
      </c>
      <c r="N605" s="12" t="str">
        <f t="shared" si="77"/>
        <v>EA</v>
      </c>
      <c r="O605" s="12" t="str">
        <f t="shared" si="78"/>
        <v>E</v>
      </c>
      <c r="P605" s="12" t="str">
        <f t="shared" si="79"/>
        <v>G</v>
      </c>
    </row>
    <row r="606" spans="1:16" x14ac:dyDescent="0.3">
      <c r="A606" s="16" t="str">
        <f t="shared" si="74"/>
        <v>Common area, token value</v>
      </c>
      <c r="B606" s="52" t="str">
        <f>VLOOKUP(N606,Keys!$I$3:$J$21,2)</f>
        <v>South Washoe County</v>
      </c>
      <c r="C606" s="52" t="str">
        <f>VLOOKUP(D606,Keys!$Q$3:$S$31,2)</f>
        <v xml:space="preserve">Reno,  Galena, Pleasant Valley, Steamboat, Virginia Foothills       </v>
      </c>
      <c r="D606" s="57">
        <f>VLOOKUP(N606,Keys!$D$3:$E$118,2)</f>
        <v>89511</v>
      </c>
      <c r="E606" s="12" t="str">
        <f>VLOOKUP(G606,Keys!$A$3:$B$30,2)</f>
        <v>Token Values -- Common Area / Splinters / Unbuildable</v>
      </c>
      <c r="F606" s="19" t="str">
        <f t="shared" si="72"/>
        <v>EAV</v>
      </c>
      <c r="G606" s="21" t="str">
        <f t="shared" si="73"/>
        <v>V</v>
      </c>
      <c r="H606" s="26" t="str">
        <f t="shared" si="75"/>
        <v>ftp://wcftp.washoecounty.us/outtoworld/Neighborhood_Atlas/EA.pdf</v>
      </c>
      <c r="I606" s="30" t="str">
        <f t="shared" si="76"/>
        <v>https://www2.washoecounty.us/assessor/cama/search_download.php?command=dnld&amp;list=nbcsearch&amp;nbc=EAVV</v>
      </c>
      <c r="J606" s="11" t="s">
        <v>1279</v>
      </c>
      <c r="K606" s="23" t="s">
        <v>582</v>
      </c>
      <c r="N606" s="12" t="str">
        <f t="shared" si="77"/>
        <v>EA</v>
      </c>
      <c r="O606" s="12" t="str">
        <f t="shared" si="78"/>
        <v>E</v>
      </c>
      <c r="P606" s="12" t="str">
        <f t="shared" si="79"/>
        <v>V</v>
      </c>
    </row>
    <row r="607" spans="1:16" x14ac:dyDescent="0.3">
      <c r="A607" s="16" t="str">
        <f t="shared" si="74"/>
        <v>Commercial</v>
      </c>
      <c r="B607" s="52" t="str">
        <f>VLOOKUP(N607,Keys!$I$3:$J$21,2)</f>
        <v>South Washoe County</v>
      </c>
      <c r="C607" s="52" t="str">
        <f>VLOOKUP(D607,Keys!$Q$3:$S$31,2)</f>
        <v xml:space="preserve">Reno,  Galena, Pleasant Valley, Steamboat, Virginia Foothills       </v>
      </c>
      <c r="D607" s="57">
        <f>VLOOKUP(N607,Keys!$D$3:$E$118,2)</f>
        <v>89511</v>
      </c>
      <c r="E607" s="12" t="str">
        <f>VLOOKUP(G607,Keys!$A$3:$B$30,2)</f>
        <v>Commercial - General -- Square Foot Values</v>
      </c>
      <c r="F607" s="19" t="str">
        <f t="shared" si="72"/>
        <v>EBA</v>
      </c>
      <c r="G607" s="21" t="str">
        <f t="shared" si="73"/>
        <v>Q</v>
      </c>
      <c r="H607" s="26" t="str">
        <f t="shared" si="75"/>
        <v>ftp://wcftp.washoecounty.us/outtoworld/Neighborhood_Atlas/EB.pdf</v>
      </c>
      <c r="I607" s="30" t="str">
        <f t="shared" si="76"/>
        <v>https://www2.washoecounty.us/assessor/cama/search_download.php?command=dnld&amp;list=nbcsearch&amp;nbc=EBAQ</v>
      </c>
      <c r="J607" s="11" t="s">
        <v>1279</v>
      </c>
      <c r="K607" s="23" t="s">
        <v>585</v>
      </c>
      <c r="N607" s="12" t="str">
        <f t="shared" si="77"/>
        <v>EB</v>
      </c>
      <c r="O607" s="12" t="str">
        <f t="shared" si="78"/>
        <v>E</v>
      </c>
      <c r="P607" s="12" t="str">
        <f t="shared" si="79"/>
        <v>Q</v>
      </c>
    </row>
    <row r="608" spans="1:16" x14ac:dyDescent="0.3">
      <c r="A608" s="16" t="str">
        <f t="shared" si="74"/>
        <v>Sundance</v>
      </c>
      <c r="B608" s="52" t="str">
        <f>VLOOKUP(N608,Keys!$I$3:$J$21,2)</f>
        <v>South Washoe County</v>
      </c>
      <c r="C608" s="52" t="str">
        <f>VLOOKUP(D608,Keys!$Q$3:$S$31,2)</f>
        <v xml:space="preserve">Reno,  Galena, Pleasant Valley, Steamboat, Virginia Foothills       </v>
      </c>
      <c r="D608" s="57">
        <f>VLOOKUP(N608,Keys!$D$3:$E$118,2)</f>
        <v>89511</v>
      </c>
      <c r="E608" s="12" t="str">
        <f>VLOOKUP(G608,Keys!$A$3:$B$30,2)</f>
        <v>SFR 12,000 - 15,000 Sf Zoning -- Site Values</v>
      </c>
      <c r="F608" s="19" t="str">
        <f t="shared" si="72"/>
        <v>EBD</v>
      </c>
      <c r="G608" s="21" t="str">
        <f t="shared" si="73"/>
        <v>D</v>
      </c>
      <c r="H608" s="26" t="str">
        <f t="shared" si="75"/>
        <v>ftp://wcftp.washoecounty.us/outtoworld/Neighborhood_Atlas/EB.pdf</v>
      </c>
      <c r="I608" s="30" t="str">
        <f t="shared" si="76"/>
        <v>https://www2.washoecounty.us/assessor/cama/search_download.php?command=dnld&amp;list=nbcsearch&amp;nbc=EBDD</v>
      </c>
      <c r="J608" s="11" t="s">
        <v>1279</v>
      </c>
      <c r="K608" s="23" t="s">
        <v>588</v>
      </c>
      <c r="N608" s="12" t="str">
        <f t="shared" si="77"/>
        <v>EB</v>
      </c>
      <c r="O608" s="12" t="str">
        <f t="shared" si="78"/>
        <v>E</v>
      </c>
      <c r="P608" s="12" t="str">
        <f t="shared" si="79"/>
        <v>D</v>
      </c>
    </row>
    <row r="609" spans="1:16" x14ac:dyDescent="0.3">
      <c r="A609" s="16" t="str">
        <f t="shared" si="74"/>
        <v>Murfield Villas</v>
      </c>
      <c r="B609" s="52" t="str">
        <f>VLOOKUP(N609,Keys!$I$3:$J$21,2)</f>
        <v>South Washoe County</v>
      </c>
      <c r="C609" s="52" t="str">
        <f>VLOOKUP(D609,Keys!$Q$3:$S$31,2)</f>
        <v xml:space="preserve">Reno,  Galena, Pleasant Valley, Steamboat, Virginia Foothills       </v>
      </c>
      <c r="D609" s="57">
        <f>VLOOKUP(N609,Keys!$D$3:$E$118,2)</f>
        <v>89511</v>
      </c>
      <c r="E609" s="12" t="str">
        <f>VLOOKUP(G609,Keys!$A$3:$B$30,2)</f>
        <v>SFR 1/2 Acre Zoniing -- Site Values</v>
      </c>
      <c r="F609" s="19" t="str">
        <f t="shared" si="72"/>
        <v>EBG</v>
      </c>
      <c r="G609" s="21" t="str">
        <f t="shared" si="73"/>
        <v>E</v>
      </c>
      <c r="H609" s="26" t="str">
        <f t="shared" si="75"/>
        <v>ftp://wcftp.washoecounty.us/outtoworld/Neighborhood_Atlas/EB.pdf</v>
      </c>
      <c r="I609" s="30" t="str">
        <f t="shared" si="76"/>
        <v>https://www2.washoecounty.us/assessor/cama/search_download.php?command=dnld&amp;list=nbcsearch&amp;nbc=EBGE</v>
      </c>
      <c r="J609" s="11" t="s">
        <v>1279</v>
      </c>
      <c r="K609" s="23" t="s">
        <v>591</v>
      </c>
      <c r="N609" s="12" t="str">
        <f t="shared" si="77"/>
        <v>EB</v>
      </c>
      <c r="O609" s="12" t="str">
        <f t="shared" si="78"/>
        <v>E</v>
      </c>
      <c r="P609" s="12" t="str">
        <f t="shared" si="79"/>
        <v>E</v>
      </c>
    </row>
    <row r="610" spans="1:16" x14ac:dyDescent="0.3">
      <c r="A610" s="16" t="str">
        <f t="shared" si="74"/>
        <v>Custom lots</v>
      </c>
      <c r="B610" s="52" t="str">
        <f>VLOOKUP(N610,Keys!$I$3:$J$21,2)</f>
        <v>South Washoe County</v>
      </c>
      <c r="C610" s="52" t="str">
        <f>VLOOKUP(D610,Keys!$Q$3:$S$31,2)</f>
        <v xml:space="preserve">Reno,  Galena, Pleasant Valley, Steamboat, Virginia Foothills       </v>
      </c>
      <c r="D610" s="57">
        <f>VLOOKUP(N610,Keys!$D$3:$E$118,2)</f>
        <v>89511</v>
      </c>
      <c r="E610" s="12" t="str">
        <f>VLOOKUP(G610,Keys!$A$3:$B$30,2)</f>
        <v>SFR 1/2 Acre Zoniing -- Site Values</v>
      </c>
      <c r="F610" s="19" t="str">
        <f t="shared" si="72"/>
        <v>EBL</v>
      </c>
      <c r="G610" s="21" t="str">
        <f t="shared" si="73"/>
        <v>E</v>
      </c>
      <c r="H610" s="26" t="str">
        <f t="shared" si="75"/>
        <v>ftp://wcftp.washoecounty.us/outtoworld/Neighborhood_Atlas/EB.pdf</v>
      </c>
      <c r="I610" s="30" t="str">
        <f t="shared" si="76"/>
        <v>https://www2.washoecounty.us/assessor/cama/search_download.php?command=dnld&amp;list=nbcsearch&amp;nbc=EBLE</v>
      </c>
      <c r="J610" s="11" t="s">
        <v>1279</v>
      </c>
      <c r="K610" s="23" t="s">
        <v>594</v>
      </c>
      <c r="N610" s="12" t="str">
        <f t="shared" si="77"/>
        <v>EB</v>
      </c>
      <c r="O610" s="12" t="str">
        <f t="shared" si="78"/>
        <v>E</v>
      </c>
      <c r="P610" s="12" t="str">
        <f t="shared" si="79"/>
        <v>E</v>
      </c>
    </row>
    <row r="611" spans="1:16" x14ac:dyDescent="0.3">
      <c r="A611" s="16" t="str">
        <f t="shared" si="74"/>
        <v>Industrial Flex Units</v>
      </c>
      <c r="B611" s="52" t="str">
        <f>VLOOKUP(N611,Keys!$I$3:$J$21,2)</f>
        <v>South Washoe County</v>
      </c>
      <c r="C611" s="52" t="str">
        <f>VLOOKUP(D611,Keys!$Q$3:$S$31,2)</f>
        <v xml:space="preserve">Reno,  Galena, Pleasant Valley, Steamboat, Virginia Foothills       </v>
      </c>
      <c r="D611" s="57">
        <f>VLOOKUP(N611,Keys!$D$3:$E$118,2)</f>
        <v>89511</v>
      </c>
      <c r="E611" s="12" t="str">
        <f>VLOOKUP(G611,Keys!$A$3:$B$30,2)</f>
        <v>Industrial Condos -- Square Foot Values</v>
      </c>
      <c r="F611" s="19" t="str">
        <f t="shared" si="72"/>
        <v>ECA</v>
      </c>
      <c r="G611" s="21" t="str">
        <f t="shared" si="73"/>
        <v>T</v>
      </c>
      <c r="H611" s="26" t="str">
        <f t="shared" si="75"/>
        <v>ftp://wcftp.washoecounty.us/outtoworld/Neighborhood_Atlas/EC.pdf</v>
      </c>
      <c r="I611" s="30" t="str">
        <f t="shared" si="76"/>
        <v>https://www2.washoecounty.us/assessor/cama/search_download.php?command=dnld&amp;list=nbcsearch&amp;nbc=ECAT</v>
      </c>
      <c r="J611" s="11" t="s">
        <v>1279</v>
      </c>
      <c r="K611" s="23" t="s">
        <v>597</v>
      </c>
      <c r="N611" s="12" t="str">
        <f t="shared" si="77"/>
        <v>EC</v>
      </c>
      <c r="O611" s="12" t="str">
        <f t="shared" si="78"/>
        <v>E</v>
      </c>
      <c r="P611" s="12" t="str">
        <f t="shared" si="79"/>
        <v>T</v>
      </c>
    </row>
    <row r="612" spans="1:16" x14ac:dyDescent="0.3">
      <c r="A612" s="16" t="str">
        <f t="shared" si="74"/>
        <v>Thomas Creek Custom</v>
      </c>
      <c r="B612" s="52" t="str">
        <f>VLOOKUP(N612,Keys!$I$3:$J$21,2)</f>
        <v>South Washoe County</v>
      </c>
      <c r="C612" s="52" t="str">
        <f>VLOOKUP(D612,Keys!$Q$3:$S$31,2)</f>
        <v xml:space="preserve">Reno,  Galena, Pleasant Valley, Steamboat, Virginia Foothills       </v>
      </c>
      <c r="D612" s="57">
        <f>VLOOKUP(N612,Keys!$D$3:$E$118,2)</f>
        <v>89511</v>
      </c>
      <c r="E612" s="12" t="str">
        <f>VLOOKUP(G612,Keys!$A$3:$B$30,2)</f>
        <v>SFR 1 Acre Zoning -- Site Values</v>
      </c>
      <c r="F612" s="19" t="str">
        <f t="shared" si="72"/>
        <v>ECC</v>
      </c>
      <c r="G612" s="21" t="str">
        <f t="shared" si="73"/>
        <v>F</v>
      </c>
      <c r="H612" s="26" t="str">
        <f t="shared" si="75"/>
        <v>ftp://wcftp.washoecounty.us/outtoworld/Neighborhood_Atlas/EC.pdf</v>
      </c>
      <c r="I612" s="30" t="str">
        <f t="shared" si="76"/>
        <v>https://www2.washoecounty.us/assessor/cama/search_download.php?command=dnld&amp;list=nbcsearch&amp;nbc=ECCF</v>
      </c>
      <c r="J612" s="11" t="s">
        <v>1279</v>
      </c>
      <c r="K612" s="23" t="s">
        <v>600</v>
      </c>
      <c r="N612" s="12" t="str">
        <f t="shared" si="77"/>
        <v>EC</v>
      </c>
      <c r="O612" s="12" t="str">
        <f t="shared" si="78"/>
        <v>E</v>
      </c>
      <c r="P612" s="12" t="str">
        <f t="shared" si="79"/>
        <v>F</v>
      </c>
    </row>
    <row r="613" spans="1:16" x14ac:dyDescent="0.3">
      <c r="A613" s="16" t="str">
        <f t="shared" si="74"/>
        <v>Vacant SFR Land</v>
      </c>
      <c r="B613" s="52" t="str">
        <f>VLOOKUP(N613,Keys!$I$3:$J$21,2)</f>
        <v>South Washoe County</v>
      </c>
      <c r="C613" s="52" t="str">
        <f>VLOOKUP(D613,Keys!$Q$3:$S$31,2)</f>
        <v xml:space="preserve">Reno,  Galena, Pleasant Valley, Steamboat, Virginia Foothills       </v>
      </c>
      <c r="D613" s="57">
        <f>VLOOKUP(N613,Keys!$D$3:$E$118,2)</f>
        <v>89511</v>
      </c>
      <c r="E613" s="12" t="str">
        <f>VLOOKUP(G613,Keys!$A$3:$B$30,2)</f>
        <v>SFR 6,000 - 9,000 Sf Zoning -- Site Values</v>
      </c>
      <c r="F613" s="19" t="str">
        <f t="shared" si="72"/>
        <v>ECE</v>
      </c>
      <c r="G613" s="21" t="str">
        <f t="shared" si="73"/>
        <v>C</v>
      </c>
      <c r="H613" s="26" t="str">
        <f t="shared" si="75"/>
        <v>ftp://wcftp.washoecounty.us/outtoworld/Neighborhood_Atlas/EC.pdf</v>
      </c>
      <c r="I613" s="30" t="str">
        <f t="shared" si="76"/>
        <v>https://www2.washoecounty.us/assessor/cama/search_download.php?command=dnld&amp;list=nbcsearch&amp;nbc=ECEC</v>
      </c>
      <c r="J613" s="11" t="s">
        <v>1279</v>
      </c>
      <c r="K613" s="23" t="s">
        <v>603</v>
      </c>
      <c r="N613" s="12" t="str">
        <f t="shared" si="77"/>
        <v>EC</v>
      </c>
      <c r="O613" s="12" t="str">
        <f t="shared" si="78"/>
        <v>E</v>
      </c>
      <c r="P613" s="12" t="str">
        <f t="shared" si="79"/>
        <v>C</v>
      </c>
    </row>
    <row r="614" spans="1:16" x14ac:dyDescent="0.3">
      <c r="A614" s="16" t="str">
        <f t="shared" si="74"/>
        <v>MOBILE HOME/RV PARKS</v>
      </c>
      <c r="B614" s="52" t="str">
        <f>VLOOKUP(N614,Keys!$I$3:$J$21,2)</f>
        <v>South Washoe County</v>
      </c>
      <c r="C614" s="52" t="str">
        <f>VLOOKUP(D614,Keys!$Q$3:$S$31,2)</f>
        <v xml:space="preserve">Reno,  Galena, Pleasant Valley, Steamboat, Virginia Foothills       </v>
      </c>
      <c r="D614" s="57">
        <f>VLOOKUP(N614,Keys!$D$3:$E$118,2)</f>
        <v>89511</v>
      </c>
      <c r="E614" s="12" t="str">
        <f>VLOOKUP(G614,Keys!$A$3:$B$30,2)</f>
        <v>MF - Mobile Home / RV Parks -- Per Unit Values (LUC 35)</v>
      </c>
      <c r="F614" s="19" t="str">
        <f t="shared" si="72"/>
        <v>ECF</v>
      </c>
      <c r="G614" s="21" t="str">
        <f t="shared" si="73"/>
        <v>N</v>
      </c>
      <c r="H614" s="26" t="str">
        <f t="shared" si="75"/>
        <v>ftp://wcftp.washoecounty.us/outtoworld/Neighborhood_Atlas/EC.pdf</v>
      </c>
      <c r="I614" s="30" t="str">
        <f t="shared" si="76"/>
        <v>https://www2.washoecounty.us/assessor/cama/search_download.php?command=dnld&amp;list=nbcsearch&amp;nbc=ECFN</v>
      </c>
      <c r="J614" s="11" t="s">
        <v>1279</v>
      </c>
      <c r="K614" s="23" t="s">
        <v>606</v>
      </c>
      <c r="N614" s="12" t="str">
        <f t="shared" si="77"/>
        <v>EC</v>
      </c>
      <c r="O614" s="12" t="str">
        <f t="shared" si="78"/>
        <v>E</v>
      </c>
      <c r="P614" s="12" t="str">
        <f t="shared" si="79"/>
        <v>N</v>
      </c>
    </row>
    <row r="615" spans="1:16" x14ac:dyDescent="0.3">
      <c r="A615" s="16" t="str">
        <f t="shared" si="74"/>
        <v>Tamarack Casino</v>
      </c>
      <c r="B615" s="52" t="str">
        <f>VLOOKUP(N615,Keys!$I$3:$J$21,2)</f>
        <v>South Washoe County</v>
      </c>
      <c r="C615" s="52" t="str">
        <f>VLOOKUP(D615,Keys!$Q$3:$S$31,2)</f>
        <v xml:space="preserve">Reno,  Galena, Pleasant Valley, Steamboat, Virginia Foothills       </v>
      </c>
      <c r="D615" s="57">
        <f>VLOOKUP(N615,Keys!$D$3:$E$118,2)</f>
        <v>89511</v>
      </c>
      <c r="E615" s="12" t="str">
        <f>VLOOKUP(G615,Keys!$A$3:$B$30,2)</f>
        <v>Casino -- Square Foot Values</v>
      </c>
      <c r="F615" s="19" t="str">
        <f t="shared" si="72"/>
        <v>ECF</v>
      </c>
      <c r="G615" s="21" t="str">
        <f t="shared" si="73"/>
        <v>S</v>
      </c>
      <c r="H615" s="26" t="str">
        <f t="shared" si="75"/>
        <v>ftp://wcftp.washoecounty.us/outtoworld/Neighborhood_Atlas/EC.pdf</v>
      </c>
      <c r="I615" s="30" t="str">
        <f t="shared" si="76"/>
        <v>https://www2.washoecounty.us/assessor/cama/search_download.php?command=dnld&amp;list=nbcsearch&amp;nbc=ECFS</v>
      </c>
      <c r="J615" s="11" t="s">
        <v>1279</v>
      </c>
      <c r="K615" s="23" t="s">
        <v>609</v>
      </c>
      <c r="N615" s="12" t="str">
        <f t="shared" si="77"/>
        <v>EC</v>
      </c>
      <c r="O615" s="12" t="str">
        <f t="shared" si="78"/>
        <v>E</v>
      </c>
      <c r="P615" s="12" t="str">
        <f t="shared" si="79"/>
        <v>S</v>
      </c>
    </row>
    <row r="616" spans="1:16" x14ac:dyDescent="0.3">
      <c r="A616" s="16" t="str">
        <f t="shared" si="74"/>
        <v>Whites Creek Estates Unit 1</v>
      </c>
      <c r="B616" s="52" t="str">
        <f>VLOOKUP(N616,Keys!$I$3:$J$21,2)</f>
        <v>South Washoe County</v>
      </c>
      <c r="C616" s="52" t="str">
        <f>VLOOKUP(D616,Keys!$Q$3:$S$31,2)</f>
        <v xml:space="preserve">Reno,  Galena, Pleasant Valley, Steamboat, Virginia Foothills       </v>
      </c>
      <c r="D616" s="57">
        <f>VLOOKUP(N616,Keys!$D$3:$E$118,2)</f>
        <v>89511</v>
      </c>
      <c r="E616" s="12" t="str">
        <f>VLOOKUP(G616,Keys!$A$3:$B$30,2)</f>
        <v>SFR 1 Acre Zoning -- Site Values</v>
      </c>
      <c r="F616" s="19" t="str">
        <f t="shared" si="72"/>
        <v>ECG</v>
      </c>
      <c r="G616" s="21" t="str">
        <f t="shared" si="73"/>
        <v>F</v>
      </c>
      <c r="H616" s="26" t="str">
        <f t="shared" si="75"/>
        <v>ftp://wcftp.washoecounty.us/outtoworld/Neighborhood_Atlas/EC.pdf</v>
      </c>
      <c r="I616" s="30" t="str">
        <f t="shared" si="76"/>
        <v>https://www2.washoecounty.us/assessor/cama/search_download.php?command=dnld&amp;list=nbcsearch&amp;nbc=ECGF</v>
      </c>
      <c r="J616" s="11" t="s">
        <v>1279</v>
      </c>
      <c r="K616" s="23" t="s">
        <v>612</v>
      </c>
      <c r="N616" s="12" t="str">
        <f t="shared" si="77"/>
        <v>EC</v>
      </c>
      <c r="O616" s="12" t="str">
        <f t="shared" si="78"/>
        <v>E</v>
      </c>
      <c r="P616" s="12" t="str">
        <f t="shared" si="79"/>
        <v>F</v>
      </c>
    </row>
    <row r="617" spans="1:16" x14ac:dyDescent="0.3">
      <c r="A617" s="16" t="str">
        <f t="shared" si="74"/>
        <v>South Hills</v>
      </c>
      <c r="B617" s="52" t="str">
        <f>VLOOKUP(N617,Keys!$I$3:$J$21,2)</f>
        <v>South Washoe County</v>
      </c>
      <c r="C617" s="52" t="str">
        <f>VLOOKUP(D617,Keys!$Q$3:$S$31,2)</f>
        <v xml:space="preserve">Reno,  Galena, Pleasant Valley, Steamboat, Virginia Foothills       </v>
      </c>
      <c r="D617" s="57">
        <f>VLOOKUP(N617,Keys!$D$3:$E$118,2)</f>
        <v>89511</v>
      </c>
      <c r="E617" s="12" t="str">
        <f>VLOOKUP(G617,Keys!$A$3:$B$30,2)</f>
        <v>SFR 12,000 - 15,000 Sf Zoning -- Site Values</v>
      </c>
      <c r="F617" s="19" t="str">
        <f t="shared" si="72"/>
        <v>ECI</v>
      </c>
      <c r="G617" s="21" t="str">
        <f t="shared" si="73"/>
        <v>D</v>
      </c>
      <c r="H617" s="26" t="str">
        <f t="shared" si="75"/>
        <v>ftp://wcftp.washoecounty.us/outtoworld/Neighborhood_Atlas/EC.pdf</v>
      </c>
      <c r="I617" s="30" t="str">
        <f t="shared" si="76"/>
        <v>https://www2.washoecounty.us/assessor/cama/search_download.php?command=dnld&amp;list=nbcsearch&amp;nbc=ECID</v>
      </c>
      <c r="J617" s="11" t="s">
        <v>1279</v>
      </c>
      <c r="K617" s="23" t="s">
        <v>615</v>
      </c>
      <c r="N617" s="12" t="str">
        <f t="shared" si="77"/>
        <v>EC</v>
      </c>
      <c r="O617" s="12" t="str">
        <f t="shared" si="78"/>
        <v>E</v>
      </c>
      <c r="P617" s="12" t="str">
        <f t="shared" si="79"/>
        <v>D</v>
      </c>
    </row>
    <row r="618" spans="1:16" x14ac:dyDescent="0.3">
      <c r="A618" s="16" t="str">
        <f t="shared" si="74"/>
        <v>Casazza Ranch Unit 6</v>
      </c>
      <c r="B618" s="52" t="str">
        <f>VLOOKUP(N618,Keys!$I$3:$J$21,2)</f>
        <v>South Washoe County</v>
      </c>
      <c r="C618" s="52" t="str">
        <f>VLOOKUP(D618,Keys!$Q$3:$S$31,2)</f>
        <v xml:space="preserve">Reno,  Galena, Pleasant Valley, Steamboat, Virginia Foothills       </v>
      </c>
      <c r="D618" s="57">
        <f>VLOOKUP(N618,Keys!$D$3:$E$118,2)</f>
        <v>89511</v>
      </c>
      <c r="E618" s="12" t="str">
        <f>VLOOKUP(G618,Keys!$A$3:$B$30,2)</f>
        <v>SFR 1 Acre Zoning -- Site Values</v>
      </c>
      <c r="F618" s="19" t="str">
        <f t="shared" si="72"/>
        <v>ECL</v>
      </c>
      <c r="G618" s="21" t="str">
        <f t="shared" si="73"/>
        <v>F</v>
      </c>
      <c r="H618" s="26" t="str">
        <f t="shared" si="75"/>
        <v>ftp://wcftp.washoecounty.us/outtoworld/Neighborhood_Atlas/EC.pdf</v>
      </c>
      <c r="I618" s="30" t="str">
        <f t="shared" si="76"/>
        <v>https://www2.washoecounty.us/assessor/cama/search_download.php?command=dnld&amp;list=nbcsearch&amp;nbc=ECLF</v>
      </c>
      <c r="J618" s="11" t="s">
        <v>1279</v>
      </c>
      <c r="K618" s="23" t="s">
        <v>618</v>
      </c>
      <c r="N618" s="12" t="str">
        <f t="shared" si="77"/>
        <v>EC</v>
      </c>
      <c r="O618" s="12" t="str">
        <f t="shared" si="78"/>
        <v>E</v>
      </c>
      <c r="P618" s="12" t="str">
        <f t="shared" si="79"/>
        <v>F</v>
      </c>
    </row>
    <row r="619" spans="1:16" x14ac:dyDescent="0.3">
      <c r="A619" s="16" t="str">
        <f t="shared" si="74"/>
        <v>Casazza Ranch Estates Phase 2</v>
      </c>
      <c r="B619" s="52" t="str">
        <f>VLOOKUP(N619,Keys!$I$3:$J$21,2)</f>
        <v>South Washoe County</v>
      </c>
      <c r="C619" s="52" t="str">
        <f>VLOOKUP(D619,Keys!$Q$3:$S$31,2)</f>
        <v xml:space="preserve">Reno,  Galena, Pleasant Valley, Steamboat, Virginia Foothills       </v>
      </c>
      <c r="D619" s="57">
        <f>VLOOKUP(N619,Keys!$D$3:$E$118,2)</f>
        <v>89511</v>
      </c>
      <c r="E619" s="12" t="str">
        <f>VLOOKUP(G619,Keys!$A$3:$B$30,2)</f>
        <v>SFR 1 Acre Zoning -- Site Values</v>
      </c>
      <c r="F619" s="19" t="str">
        <f t="shared" si="72"/>
        <v>ECO</v>
      </c>
      <c r="G619" s="21" t="str">
        <f t="shared" si="73"/>
        <v>F</v>
      </c>
      <c r="H619" s="26" t="str">
        <f t="shared" si="75"/>
        <v>ftp://wcftp.washoecounty.us/outtoworld/Neighborhood_Atlas/EC.pdf</v>
      </c>
      <c r="I619" s="30" t="str">
        <f t="shared" si="76"/>
        <v>https://www2.washoecounty.us/assessor/cama/search_download.php?command=dnld&amp;list=nbcsearch&amp;nbc=ECOF</v>
      </c>
      <c r="J619" s="11" t="s">
        <v>1279</v>
      </c>
      <c r="K619" s="23" t="s">
        <v>621</v>
      </c>
      <c r="N619" s="12" t="str">
        <f t="shared" si="77"/>
        <v>EC</v>
      </c>
      <c r="O619" s="12" t="str">
        <f t="shared" si="78"/>
        <v>E</v>
      </c>
      <c r="P619" s="12" t="str">
        <f t="shared" si="79"/>
        <v>F</v>
      </c>
    </row>
    <row r="620" spans="1:16" x14ac:dyDescent="0.3">
      <c r="A620" s="16" t="str">
        <f t="shared" si="74"/>
        <v>Government owned parcels</v>
      </c>
      <c r="B620" s="52" t="str">
        <f>VLOOKUP(N620,Keys!$I$3:$J$21,2)</f>
        <v>South Washoe County</v>
      </c>
      <c r="C620" s="52" t="str">
        <f>VLOOKUP(D620,Keys!$Q$3:$S$31,2)</f>
        <v xml:space="preserve">Reno,  Galena, Pleasant Valley, Steamboat, Virginia Foothills       </v>
      </c>
      <c r="D620" s="57">
        <f>VLOOKUP(N620,Keys!$D$3:$E$118,2)</f>
        <v>89511</v>
      </c>
      <c r="E620" s="12" t="str">
        <f>VLOOKUP(G620,Keys!$A$3:$B$30,2)</f>
        <v>Centrally Assessed</v>
      </c>
      <c r="F620" s="19" t="str">
        <f t="shared" si="72"/>
        <v>ECY</v>
      </c>
      <c r="G620" s="21" t="str">
        <f t="shared" si="73"/>
        <v>Y</v>
      </c>
      <c r="H620" s="26" t="str">
        <f t="shared" si="75"/>
        <v>ftp://wcftp.washoecounty.us/outtoworld/Neighborhood_Atlas/EC.pdf</v>
      </c>
      <c r="I620" s="30" t="str">
        <f t="shared" si="76"/>
        <v>https://www2.washoecounty.us/assessor/cama/search_download.php?command=dnld&amp;list=nbcsearch&amp;nbc=ECYY</v>
      </c>
      <c r="J620" s="11" t="s">
        <v>1279</v>
      </c>
      <c r="K620" s="23" t="s">
        <v>624</v>
      </c>
      <c r="N620" s="12" t="str">
        <f t="shared" si="77"/>
        <v>EC</v>
      </c>
      <c r="O620" s="12" t="str">
        <f t="shared" si="78"/>
        <v>E</v>
      </c>
      <c r="P620" s="12" t="str">
        <f t="shared" si="79"/>
        <v>Y</v>
      </c>
    </row>
    <row r="621" spans="1:16" x14ac:dyDescent="0.3">
      <c r="A621" s="16" t="str">
        <f t="shared" si="74"/>
        <v>Damonte Ranch - Lennar/RandB</v>
      </c>
      <c r="B621" s="52" t="str">
        <f>VLOOKUP(N621,Keys!$I$3:$J$21,2)</f>
        <v>South Washoe County</v>
      </c>
      <c r="C621" s="52" t="str">
        <f>VLOOKUP(D621,Keys!$Q$3:$S$31,2)</f>
        <v xml:space="preserve">Reno, VC Highlands           </v>
      </c>
      <c r="D621" s="57">
        <f>VLOOKUP(N621,Keys!$D$3:$E$118,2)</f>
        <v>89521</v>
      </c>
      <c r="E621" s="12" t="str">
        <f>VLOOKUP(G621,Keys!$A$3:$B$30,2)</f>
        <v>SFR 12,000 - 15,000 Sf Zoning -- Site Values</v>
      </c>
      <c r="F621" s="19" t="str">
        <f t="shared" si="72"/>
        <v>EDA</v>
      </c>
      <c r="G621" s="21" t="str">
        <f t="shared" si="73"/>
        <v>D</v>
      </c>
      <c r="H621" s="26" t="str">
        <f t="shared" si="75"/>
        <v>ftp://wcftp.washoecounty.us/outtoworld/Neighborhood_Atlas/ED.pdf</v>
      </c>
      <c r="I621" s="30" t="str">
        <f t="shared" si="76"/>
        <v>https://www2.washoecounty.us/assessor/cama/search_download.php?command=dnld&amp;list=nbcsearch&amp;nbc=EDAD</v>
      </c>
      <c r="J621" s="11" t="s">
        <v>1279</v>
      </c>
      <c r="K621" s="23" t="s">
        <v>627</v>
      </c>
      <c r="N621" s="12" t="str">
        <f t="shared" si="77"/>
        <v>ED</v>
      </c>
      <c r="O621" s="12" t="str">
        <f t="shared" si="78"/>
        <v>E</v>
      </c>
      <c r="P621" s="12" t="str">
        <f t="shared" si="79"/>
        <v>D</v>
      </c>
    </row>
    <row r="622" spans="1:16" x14ac:dyDescent="0.3">
      <c r="A622" s="16" t="str">
        <f t="shared" si="74"/>
        <v>Arenzano Lane</v>
      </c>
      <c r="B622" s="52" t="str">
        <f>VLOOKUP(N622,Keys!$I$3:$J$21,2)</f>
        <v>South Washoe County</v>
      </c>
      <c r="C622" s="52" t="str">
        <f>VLOOKUP(D622,Keys!$Q$3:$S$31,2)</f>
        <v xml:space="preserve">Reno, VC Highlands           </v>
      </c>
      <c r="D622" s="57">
        <f>VLOOKUP(N622,Keys!$D$3:$E$118,2)</f>
        <v>89521</v>
      </c>
      <c r="E622" s="12" t="str">
        <f>VLOOKUP(G622,Keys!$A$3:$B$30,2)</f>
        <v>SFR 2.5 Acre Zoning -- Site Values</v>
      </c>
      <c r="F622" s="19" t="str">
        <f t="shared" si="72"/>
        <v>EDB</v>
      </c>
      <c r="G622" s="21" t="str">
        <f t="shared" si="73"/>
        <v>G</v>
      </c>
      <c r="H622" s="26" t="str">
        <f t="shared" si="75"/>
        <v>ftp://wcftp.washoecounty.us/outtoworld/Neighborhood_Atlas/ED.pdf</v>
      </c>
      <c r="I622" s="30" t="str">
        <f t="shared" si="76"/>
        <v>https://www2.washoecounty.us/assessor/cama/search_download.php?command=dnld&amp;list=nbcsearch&amp;nbc=EDBG</v>
      </c>
      <c r="J622" s="11" t="s">
        <v>1279</v>
      </c>
      <c r="K622" s="23" t="s">
        <v>630</v>
      </c>
      <c r="N622" s="12" t="str">
        <f t="shared" si="77"/>
        <v>ED</v>
      </c>
      <c r="O622" s="12" t="str">
        <f t="shared" si="78"/>
        <v>E</v>
      </c>
      <c r="P622" s="12" t="str">
        <f t="shared" si="79"/>
        <v>G</v>
      </c>
    </row>
    <row r="623" spans="1:16" x14ac:dyDescent="0.3">
      <c r="A623" s="16" t="str">
        <f t="shared" si="74"/>
        <v>Diloreto Patio Homes</v>
      </c>
      <c r="B623" s="52" t="str">
        <f>VLOOKUP(N623,Keys!$I$3:$J$21,2)</f>
        <v>South Washoe County</v>
      </c>
      <c r="C623" s="52" t="str">
        <f>VLOOKUP(D623,Keys!$Q$3:$S$31,2)</f>
        <v xml:space="preserve">Reno, VC Highlands           </v>
      </c>
      <c r="D623" s="57">
        <f>VLOOKUP(N623,Keys!$D$3:$E$118,2)</f>
        <v>89521</v>
      </c>
      <c r="E623" s="12" t="str">
        <f>VLOOKUP(G623,Keys!$A$3:$B$30,2)</f>
        <v>SFR &lt; 6,000 Sf -- Patio Homes -- Site Values</v>
      </c>
      <c r="F623" s="19" t="str">
        <f t="shared" si="72"/>
        <v>EDE</v>
      </c>
      <c r="G623" s="21" t="str">
        <f t="shared" si="73"/>
        <v>B</v>
      </c>
      <c r="H623" s="26" t="str">
        <f t="shared" si="75"/>
        <v>ftp://wcftp.washoecounty.us/outtoworld/Neighborhood_Atlas/ED.pdf</v>
      </c>
      <c r="I623" s="30" t="str">
        <f t="shared" si="76"/>
        <v>https://www2.washoecounty.us/assessor/cama/search_download.php?command=dnld&amp;list=nbcsearch&amp;nbc=EDEB</v>
      </c>
      <c r="J623" s="11" t="s">
        <v>1279</v>
      </c>
      <c r="K623" s="23" t="s">
        <v>633</v>
      </c>
      <c r="N623" s="12" t="str">
        <f t="shared" si="77"/>
        <v>ED</v>
      </c>
      <c r="O623" s="12" t="str">
        <f t="shared" si="78"/>
        <v>E</v>
      </c>
      <c r="P623" s="12" t="str">
        <f t="shared" si="79"/>
        <v>B</v>
      </c>
    </row>
    <row r="624" spans="1:16" x14ac:dyDescent="0.3">
      <c r="A624" s="16" t="str">
        <f t="shared" si="74"/>
        <v>Kentfield at Damonte Ranch</v>
      </c>
      <c r="B624" s="52" t="str">
        <f>VLOOKUP(N624,Keys!$I$3:$J$21,2)</f>
        <v>South Washoe County</v>
      </c>
      <c r="C624" s="52" t="str">
        <f>VLOOKUP(D624,Keys!$Q$3:$S$31,2)</f>
        <v xml:space="preserve">Reno, VC Highlands           </v>
      </c>
      <c r="D624" s="57">
        <f>VLOOKUP(N624,Keys!$D$3:$E$118,2)</f>
        <v>89521</v>
      </c>
      <c r="E624" s="12" t="str">
        <f>VLOOKUP(G624,Keys!$A$3:$B$30,2)</f>
        <v>SFR 6,000 - 9,000 Sf Zoning -- Site Values</v>
      </c>
      <c r="F624" s="19" t="str">
        <f t="shared" si="72"/>
        <v>EDG</v>
      </c>
      <c r="G624" s="21" t="str">
        <f t="shared" si="73"/>
        <v>C</v>
      </c>
      <c r="H624" s="26" t="str">
        <f t="shared" si="75"/>
        <v>ftp://wcftp.washoecounty.us/outtoworld/Neighborhood_Atlas/ED.pdf</v>
      </c>
      <c r="I624" s="30" t="str">
        <f t="shared" si="76"/>
        <v>https://www2.washoecounty.us/assessor/cama/search_download.php?command=dnld&amp;list=nbcsearch&amp;nbc=EDGC</v>
      </c>
      <c r="J624" s="11" t="s">
        <v>1279</v>
      </c>
      <c r="K624" s="23" t="s">
        <v>636</v>
      </c>
      <c r="N624" s="12" t="str">
        <f t="shared" si="77"/>
        <v>ED</v>
      </c>
      <c r="O624" s="12" t="str">
        <f t="shared" si="78"/>
        <v>E</v>
      </c>
      <c r="P624" s="12" t="str">
        <f t="shared" si="79"/>
        <v>C</v>
      </c>
    </row>
    <row r="625" spans="1:16" x14ac:dyDescent="0.3">
      <c r="A625" s="16" t="str">
        <f t="shared" si="74"/>
        <v>Toll Bros. at Damonte Ranch</v>
      </c>
      <c r="B625" s="52" t="str">
        <f>VLOOKUP(N625,Keys!$I$3:$J$21,2)</f>
        <v>South Washoe County</v>
      </c>
      <c r="C625" s="52" t="str">
        <f>VLOOKUP(D625,Keys!$Q$3:$S$31,2)</f>
        <v xml:space="preserve">Reno, VC Highlands           </v>
      </c>
      <c r="D625" s="57">
        <f>VLOOKUP(N625,Keys!$D$3:$E$118,2)</f>
        <v>89521</v>
      </c>
      <c r="E625" s="12" t="str">
        <f>VLOOKUP(G625,Keys!$A$3:$B$30,2)</f>
        <v>SFR 12,000 - 15,000 Sf Zoning -- Site Values</v>
      </c>
      <c r="F625" s="19" t="str">
        <f t="shared" si="72"/>
        <v>EDH</v>
      </c>
      <c r="G625" s="21" t="str">
        <f t="shared" si="73"/>
        <v>D</v>
      </c>
      <c r="H625" s="26" t="str">
        <f t="shared" si="75"/>
        <v>ftp://wcftp.washoecounty.us/outtoworld/Neighborhood_Atlas/ED.pdf</v>
      </c>
      <c r="I625" s="30" t="str">
        <f t="shared" si="76"/>
        <v>https://www2.washoecounty.us/assessor/cama/search_download.php?command=dnld&amp;list=nbcsearch&amp;nbc=EDHD</v>
      </c>
      <c r="J625" s="11" t="s">
        <v>1279</v>
      </c>
      <c r="K625" s="23" t="s">
        <v>639</v>
      </c>
      <c r="N625" s="12" t="str">
        <f t="shared" si="77"/>
        <v>ED</v>
      </c>
      <c r="O625" s="12" t="str">
        <f t="shared" si="78"/>
        <v>E</v>
      </c>
      <c r="P625" s="12" t="str">
        <f t="shared" si="79"/>
        <v>D</v>
      </c>
    </row>
    <row r="626" spans="1:16" x14ac:dyDescent="0.3">
      <c r="A626" s="16" t="str">
        <f t="shared" si="74"/>
        <v>Damonte Ranch - Centex</v>
      </c>
      <c r="B626" s="52" t="str">
        <f>VLOOKUP(N626,Keys!$I$3:$J$21,2)</f>
        <v>South Washoe County</v>
      </c>
      <c r="C626" s="52" t="str">
        <f>VLOOKUP(D626,Keys!$Q$3:$S$31,2)</f>
        <v xml:space="preserve">Reno, VC Highlands           </v>
      </c>
      <c r="D626" s="57">
        <f>VLOOKUP(N626,Keys!$D$3:$E$118,2)</f>
        <v>89521</v>
      </c>
      <c r="E626" s="12" t="str">
        <f>VLOOKUP(G626,Keys!$A$3:$B$30,2)</f>
        <v>SFR 6,000 - 9,000 Sf Zoning -- Site Values</v>
      </c>
      <c r="F626" s="19" t="str">
        <f t="shared" si="72"/>
        <v>EDI</v>
      </c>
      <c r="G626" s="21" t="str">
        <f t="shared" si="73"/>
        <v>C</v>
      </c>
      <c r="H626" s="26" t="str">
        <f t="shared" si="75"/>
        <v>ftp://wcftp.washoecounty.us/outtoworld/Neighborhood_Atlas/ED.pdf</v>
      </c>
      <c r="I626" s="30" t="str">
        <f t="shared" si="76"/>
        <v>https://www2.washoecounty.us/assessor/cama/search_download.php?command=dnld&amp;list=nbcsearch&amp;nbc=EDIC</v>
      </c>
      <c r="J626" s="11" t="s">
        <v>1279</v>
      </c>
      <c r="K626" s="23" t="s">
        <v>642</v>
      </c>
      <c r="N626" s="12" t="str">
        <f t="shared" si="77"/>
        <v>ED</v>
      </c>
      <c r="O626" s="12" t="str">
        <f t="shared" si="78"/>
        <v>E</v>
      </c>
      <c r="P626" s="12" t="str">
        <f t="shared" si="79"/>
        <v>C</v>
      </c>
    </row>
    <row r="627" spans="1:16" x14ac:dyDescent="0.3">
      <c r="A627" s="16" t="str">
        <f t="shared" si="74"/>
        <v>SFR 1 Acre</v>
      </c>
      <c r="B627" s="52" t="str">
        <f>VLOOKUP(N627,Keys!$I$3:$J$21,2)</f>
        <v>South Washoe County</v>
      </c>
      <c r="C627" s="52" t="str">
        <f>VLOOKUP(D627,Keys!$Q$3:$S$31,2)</f>
        <v xml:space="preserve">Reno, VC Highlands           </v>
      </c>
      <c r="D627" s="57">
        <f>VLOOKUP(N627,Keys!$D$3:$E$118,2)</f>
        <v>89521</v>
      </c>
      <c r="E627" s="12" t="str">
        <f>VLOOKUP(G627,Keys!$A$3:$B$30,2)</f>
        <v>SFR 1 Acre Zoning -- Site Values</v>
      </c>
      <c r="F627" s="19" t="str">
        <f t="shared" si="72"/>
        <v>EDK</v>
      </c>
      <c r="G627" s="21" t="str">
        <f t="shared" si="73"/>
        <v>F</v>
      </c>
      <c r="H627" s="26" t="str">
        <f t="shared" si="75"/>
        <v>ftp://wcftp.washoecounty.us/outtoworld/Neighborhood_Atlas/ED.pdf</v>
      </c>
      <c r="I627" s="30" t="str">
        <f t="shared" si="76"/>
        <v>https://www2.washoecounty.us/assessor/cama/search_download.php?command=dnld&amp;list=nbcsearch&amp;nbc=EDKF</v>
      </c>
      <c r="J627" s="11" t="s">
        <v>1279</v>
      </c>
      <c r="K627" s="23" t="s">
        <v>645</v>
      </c>
      <c r="N627" s="12" t="str">
        <f t="shared" si="77"/>
        <v>ED</v>
      </c>
      <c r="O627" s="12" t="str">
        <f t="shared" si="78"/>
        <v>E</v>
      </c>
      <c r="P627" s="12" t="str">
        <f t="shared" si="79"/>
        <v>F</v>
      </c>
    </row>
    <row r="628" spans="1:16" x14ac:dyDescent="0.3">
      <c r="A628" s="16" t="str">
        <f t="shared" si="74"/>
        <v>Wetlands/Aggregate Pit</v>
      </c>
      <c r="B628" s="52" t="str">
        <f>VLOOKUP(N628,Keys!$I$3:$J$21,2)</f>
        <v>South Washoe County</v>
      </c>
      <c r="C628" s="52" t="str">
        <f>VLOOKUP(D628,Keys!$Q$3:$S$31,2)</f>
        <v xml:space="preserve">Reno, VC Highlands           </v>
      </c>
      <c r="D628" s="57">
        <f>VLOOKUP(N628,Keys!$D$3:$E$118,2)</f>
        <v>89521</v>
      </c>
      <c r="E628" s="12" t="str">
        <f>VLOOKUP(G628,Keys!$A$3:$B$30,2)</f>
        <v>Centrally Assessed</v>
      </c>
      <c r="F628" s="19" t="str">
        <f t="shared" si="72"/>
        <v>EDO</v>
      </c>
      <c r="G628" s="21" t="str">
        <f t="shared" si="73"/>
        <v>Z</v>
      </c>
      <c r="H628" s="26" t="str">
        <f t="shared" si="75"/>
        <v>ftp://wcftp.washoecounty.us/outtoworld/Neighborhood_Atlas/ED.pdf</v>
      </c>
      <c r="I628" s="30" t="str">
        <f t="shared" si="76"/>
        <v>https://www2.washoecounty.us/assessor/cama/search_download.php?command=dnld&amp;list=nbcsearch&amp;nbc=EDOZ</v>
      </c>
      <c r="J628" s="11" t="s">
        <v>1279</v>
      </c>
      <c r="K628" s="23" t="s">
        <v>648</v>
      </c>
      <c r="N628" s="12" t="str">
        <f t="shared" si="77"/>
        <v>ED</v>
      </c>
      <c r="O628" s="12" t="str">
        <f t="shared" si="78"/>
        <v>E</v>
      </c>
      <c r="P628" s="12" t="str">
        <f t="shared" si="79"/>
        <v>Z</v>
      </c>
    </row>
    <row r="629" spans="1:16" x14ac:dyDescent="0.3">
      <c r="A629" s="16" t="str">
        <f t="shared" si="74"/>
        <v>AG. Land</v>
      </c>
      <c r="B629" s="52" t="str">
        <f>VLOOKUP(N629,Keys!$I$3:$J$21,2)</f>
        <v>South Washoe County</v>
      </c>
      <c r="C629" s="52" t="str">
        <f>VLOOKUP(D629,Keys!$Q$3:$S$31,2)</f>
        <v xml:space="preserve">Reno, VC Highlands           </v>
      </c>
      <c r="D629" s="57">
        <f>VLOOKUP(N629,Keys!$D$3:$E$118,2)</f>
        <v>89521</v>
      </c>
      <c r="E629" s="12" t="str">
        <f>VLOOKUP(G629,Keys!$A$3:$B$30,2)</f>
        <v>Possessory Interest Parcels</v>
      </c>
      <c r="F629" s="19" t="str">
        <f t="shared" si="72"/>
        <v>EDW</v>
      </c>
      <c r="G629" s="21" t="str">
        <f t="shared" si="73"/>
        <v>W</v>
      </c>
      <c r="H629" s="26" t="str">
        <f t="shared" si="75"/>
        <v>ftp://wcftp.washoecounty.us/outtoworld/Neighborhood_Atlas/ED.pdf</v>
      </c>
      <c r="I629" s="30" t="str">
        <f t="shared" si="76"/>
        <v>https://www2.washoecounty.us/assessor/cama/search_download.php?command=dnld&amp;list=nbcsearch&amp;nbc=EDWW</v>
      </c>
      <c r="J629" s="11" t="s">
        <v>1279</v>
      </c>
      <c r="K629" s="23" t="s">
        <v>651</v>
      </c>
      <c r="N629" s="12" t="str">
        <f t="shared" si="77"/>
        <v>ED</v>
      </c>
      <c r="O629" s="12" t="str">
        <f t="shared" si="78"/>
        <v>E</v>
      </c>
      <c r="P629" s="12" t="str">
        <f t="shared" si="79"/>
        <v>W</v>
      </c>
    </row>
    <row r="630" spans="1:16" x14ac:dyDescent="0.3">
      <c r="A630" s="16" t="str">
        <f t="shared" si="74"/>
        <v>Fleur De Lis</v>
      </c>
      <c r="B630" s="52" t="str">
        <f>VLOOKUP(N630,Keys!$I$3:$J$21,2)</f>
        <v>South Washoe County</v>
      </c>
      <c r="C630" s="52" t="str">
        <f>VLOOKUP(D630,Keys!$Q$3:$S$31,2)</f>
        <v xml:space="preserve">Reno, VC Highlands           </v>
      </c>
      <c r="D630" s="57">
        <f>VLOOKUP(N630,Keys!$D$3:$E$118,2)</f>
        <v>89521</v>
      </c>
      <c r="E630" s="12" t="str">
        <f>VLOOKUP(G630,Keys!$A$3:$B$30,2)</f>
        <v>Condos / Townhouse - Site Values</v>
      </c>
      <c r="F630" s="19" t="str">
        <f t="shared" si="72"/>
        <v>EEA</v>
      </c>
      <c r="G630" s="21" t="str">
        <f t="shared" si="73"/>
        <v>A</v>
      </c>
      <c r="H630" s="26" t="str">
        <f t="shared" si="75"/>
        <v>ftp://wcftp.washoecounty.us/outtoworld/Neighborhood_Atlas/EE.pdf</v>
      </c>
      <c r="I630" s="30" t="str">
        <f t="shared" si="76"/>
        <v>https://www2.washoecounty.us/assessor/cama/search_download.php?command=dnld&amp;list=nbcsearch&amp;nbc=EEAA</v>
      </c>
      <c r="J630" s="11" t="s">
        <v>1279</v>
      </c>
      <c r="K630" s="23" t="s">
        <v>654</v>
      </c>
      <c r="N630" s="12" t="str">
        <f t="shared" si="77"/>
        <v>EE</v>
      </c>
      <c r="O630" s="12" t="str">
        <f t="shared" si="78"/>
        <v>E</v>
      </c>
      <c r="P630" s="12" t="str">
        <f t="shared" si="79"/>
        <v>A</v>
      </c>
    </row>
    <row r="631" spans="1:16" x14ac:dyDescent="0.3">
      <c r="A631" s="16" t="str">
        <f t="shared" si="74"/>
        <v>Double Diamond Small Lots</v>
      </c>
      <c r="B631" s="52" t="str">
        <f>VLOOKUP(N631,Keys!$I$3:$J$21,2)</f>
        <v>South Washoe County</v>
      </c>
      <c r="C631" s="52" t="str">
        <f>VLOOKUP(D631,Keys!$Q$3:$S$31,2)</f>
        <v xml:space="preserve">Reno, VC Highlands           </v>
      </c>
      <c r="D631" s="57">
        <f>VLOOKUP(N631,Keys!$D$3:$E$118,2)</f>
        <v>89521</v>
      </c>
      <c r="E631" s="12" t="str">
        <f>VLOOKUP(G631,Keys!$A$3:$B$30,2)</f>
        <v>SFR &lt; 6,000 Sf -- Patio Homes -- Site Values</v>
      </c>
      <c r="F631" s="19" t="str">
        <f t="shared" si="72"/>
        <v>EEF</v>
      </c>
      <c r="G631" s="21" t="str">
        <f t="shared" si="73"/>
        <v>B</v>
      </c>
      <c r="H631" s="26" t="str">
        <f t="shared" si="75"/>
        <v>ftp://wcftp.washoecounty.us/outtoworld/Neighborhood_Atlas/EE.pdf</v>
      </c>
      <c r="I631" s="30" t="str">
        <f t="shared" si="76"/>
        <v>https://www2.washoecounty.us/assessor/cama/search_download.php?command=dnld&amp;list=nbcsearch&amp;nbc=EEFB</v>
      </c>
      <c r="J631" s="11" t="s">
        <v>1279</v>
      </c>
      <c r="K631" s="23" t="s">
        <v>657</v>
      </c>
      <c r="N631" s="12" t="str">
        <f t="shared" si="77"/>
        <v>EE</v>
      </c>
      <c r="O631" s="12" t="str">
        <f t="shared" si="78"/>
        <v>E</v>
      </c>
      <c r="P631" s="12" t="str">
        <f t="shared" si="79"/>
        <v>B</v>
      </c>
    </row>
    <row r="632" spans="1:16" x14ac:dyDescent="0.3">
      <c r="A632" s="16" t="str">
        <f t="shared" si="74"/>
        <v>Common Area</v>
      </c>
      <c r="B632" s="52" t="str">
        <f>VLOOKUP(N632,Keys!$I$3:$J$21,2)</f>
        <v>South Washoe County</v>
      </c>
      <c r="C632" s="52" t="str">
        <f>VLOOKUP(D632,Keys!$Q$3:$S$31,2)</f>
        <v xml:space="preserve">Reno, VC Highlands           </v>
      </c>
      <c r="D632" s="57">
        <f>VLOOKUP(N632,Keys!$D$3:$E$118,2)</f>
        <v>89521</v>
      </c>
      <c r="E632" s="12" t="str">
        <f>VLOOKUP(G632,Keys!$A$3:$B$30,2)</f>
        <v>Token Values -- Common Area / Splinters / Unbuildable</v>
      </c>
      <c r="F632" s="19" t="str">
        <f t="shared" si="72"/>
        <v>EEV</v>
      </c>
      <c r="G632" s="21" t="str">
        <f t="shared" si="73"/>
        <v>V</v>
      </c>
      <c r="H632" s="26" t="str">
        <f t="shared" si="75"/>
        <v>ftp://wcftp.washoecounty.us/outtoworld/Neighborhood_Atlas/EE.pdf</v>
      </c>
      <c r="I632" s="30" t="str">
        <f t="shared" si="76"/>
        <v>https://www2.washoecounty.us/assessor/cama/search_download.php?command=dnld&amp;list=nbcsearch&amp;nbc=EEVV</v>
      </c>
      <c r="J632" s="11" t="s">
        <v>1279</v>
      </c>
      <c r="K632" s="23" t="s">
        <v>660</v>
      </c>
      <c r="N632" s="12" t="str">
        <f t="shared" si="77"/>
        <v>EE</v>
      </c>
      <c r="O632" s="12" t="str">
        <f t="shared" si="78"/>
        <v>E</v>
      </c>
      <c r="P632" s="12" t="str">
        <f t="shared" si="79"/>
        <v>V</v>
      </c>
    </row>
    <row r="633" spans="1:16" x14ac:dyDescent="0.3">
      <c r="A633" s="16" t="str">
        <f t="shared" si="74"/>
        <v>Huffaker Hills, Small Lots</v>
      </c>
      <c r="B633" s="52" t="str">
        <f>VLOOKUP(N633,Keys!$I$3:$J$21,2)</f>
        <v>South Washoe County</v>
      </c>
      <c r="C633" s="52" t="str">
        <f>VLOOKUP(D633,Keys!$Q$3:$S$31,2)</f>
        <v xml:space="preserve">Reno,  Galena, Pleasant Valley, Steamboat, Virginia Foothills       </v>
      </c>
      <c r="D633" s="57">
        <f>VLOOKUP(N633,Keys!$D$3:$E$118,2)</f>
        <v>89511</v>
      </c>
      <c r="E633" s="12" t="str">
        <f>VLOOKUP(G633,Keys!$A$3:$B$30,2)</f>
        <v>SFR &lt; 6,000 Sf -- Patio Homes -- Site Values</v>
      </c>
      <c r="F633" s="19" t="str">
        <f t="shared" si="72"/>
        <v>EFC</v>
      </c>
      <c r="G633" s="21" t="str">
        <f t="shared" si="73"/>
        <v>B</v>
      </c>
      <c r="H633" s="26" t="str">
        <f t="shared" si="75"/>
        <v>ftp://wcftp.washoecounty.us/outtoworld/Neighborhood_Atlas/EF.pdf</v>
      </c>
      <c r="I633" s="30" t="str">
        <f t="shared" si="76"/>
        <v>https://www2.washoecounty.us/assessor/cama/search_download.php?command=dnld&amp;list=nbcsearch&amp;nbc=EFCB</v>
      </c>
      <c r="J633" s="11" t="s">
        <v>1279</v>
      </c>
      <c r="K633" s="23" t="s">
        <v>663</v>
      </c>
      <c r="N633" s="12" t="str">
        <f t="shared" si="77"/>
        <v>EF</v>
      </c>
      <c r="O633" s="12" t="str">
        <f t="shared" si="78"/>
        <v>E</v>
      </c>
      <c r="P633" s="12" t="str">
        <f t="shared" si="79"/>
        <v>B</v>
      </c>
    </row>
    <row r="634" spans="1:16" x14ac:dyDescent="0.3">
      <c r="A634" s="16" t="str">
        <f t="shared" si="74"/>
        <v>Palisades South</v>
      </c>
      <c r="B634" s="52" t="str">
        <f>VLOOKUP(N634,Keys!$I$3:$J$21,2)</f>
        <v>South Washoe County</v>
      </c>
      <c r="C634" s="52" t="str">
        <f>VLOOKUP(D634,Keys!$Q$3:$S$31,2)</f>
        <v xml:space="preserve">Reno,  Galena, Pleasant Valley, Steamboat, Virginia Foothills       </v>
      </c>
      <c r="D634" s="57">
        <f>VLOOKUP(N634,Keys!$D$3:$E$118,2)</f>
        <v>89511</v>
      </c>
      <c r="E634" s="12" t="str">
        <f>VLOOKUP(G634,Keys!$A$3:$B$30,2)</f>
        <v>Condos / Townhouse - Site Values</v>
      </c>
      <c r="F634" s="19" t="str">
        <f t="shared" si="72"/>
        <v>EFI</v>
      </c>
      <c r="G634" s="21" t="str">
        <f t="shared" si="73"/>
        <v>A</v>
      </c>
      <c r="H634" s="26" t="str">
        <f t="shared" si="75"/>
        <v>ftp://wcftp.washoecounty.us/outtoworld/Neighborhood_Atlas/EF.pdf</v>
      </c>
      <c r="I634" s="30" t="str">
        <f t="shared" si="76"/>
        <v>https://www2.washoecounty.us/assessor/cama/search_download.php?command=dnld&amp;list=nbcsearch&amp;nbc=EFIA</v>
      </c>
      <c r="J634" s="11" t="s">
        <v>1279</v>
      </c>
      <c r="K634" s="23" t="s">
        <v>666</v>
      </c>
      <c r="N634" s="12" t="str">
        <f t="shared" si="77"/>
        <v>EF</v>
      </c>
      <c r="O634" s="12" t="str">
        <f t="shared" si="78"/>
        <v>E</v>
      </c>
      <c r="P634" s="12" t="str">
        <f t="shared" si="79"/>
        <v>A</v>
      </c>
    </row>
    <row r="635" spans="1:16" x14ac:dyDescent="0.3">
      <c r="A635" s="16" t="str">
        <f t="shared" si="74"/>
        <v>Huffaker Hills, 1998 SFRs</v>
      </c>
      <c r="B635" s="52" t="str">
        <f>VLOOKUP(N635,Keys!$I$3:$J$21,2)</f>
        <v>South Washoe County</v>
      </c>
      <c r="C635" s="52" t="str">
        <f>VLOOKUP(D635,Keys!$Q$3:$S$31,2)</f>
        <v xml:space="preserve">Reno,  Galena, Pleasant Valley, Steamboat, Virginia Foothills       </v>
      </c>
      <c r="D635" s="57">
        <f>VLOOKUP(N635,Keys!$D$3:$E$118,2)</f>
        <v>89511</v>
      </c>
      <c r="E635" s="12" t="str">
        <f>VLOOKUP(G635,Keys!$A$3:$B$30,2)</f>
        <v>SFR 6,000 - 9,000 Sf Zoning -- Site Values</v>
      </c>
      <c r="F635" s="19" t="str">
        <f t="shared" si="72"/>
        <v>EFN</v>
      </c>
      <c r="G635" s="21" t="str">
        <f t="shared" si="73"/>
        <v>C</v>
      </c>
      <c r="H635" s="26" t="str">
        <f t="shared" si="75"/>
        <v>ftp://wcftp.washoecounty.us/outtoworld/Neighborhood_Atlas/EF.pdf</v>
      </c>
      <c r="I635" s="30" t="str">
        <f t="shared" si="76"/>
        <v>https://www2.washoecounty.us/assessor/cama/search_download.php?command=dnld&amp;list=nbcsearch&amp;nbc=EFNC</v>
      </c>
      <c r="J635" s="11" t="s">
        <v>1279</v>
      </c>
      <c r="K635" s="23" t="s">
        <v>669</v>
      </c>
      <c r="N635" s="12" t="str">
        <f t="shared" si="77"/>
        <v>EF</v>
      </c>
      <c r="O635" s="12" t="str">
        <f t="shared" si="78"/>
        <v>E</v>
      </c>
      <c r="P635" s="12" t="str">
        <f t="shared" si="79"/>
        <v>C</v>
      </c>
    </row>
    <row r="636" spans="1:16" x14ac:dyDescent="0.3">
      <c r="A636" s="16" t="str">
        <f t="shared" si="74"/>
        <v>Double Diamond Industrial Condos</v>
      </c>
      <c r="B636" s="52" t="str">
        <f>VLOOKUP(N636,Keys!$I$3:$J$21,2)</f>
        <v>South Washoe County</v>
      </c>
      <c r="C636" s="52" t="str">
        <f>VLOOKUP(D636,Keys!$Q$3:$S$31,2)</f>
        <v xml:space="preserve">Reno,  Galena, Pleasant Valley, Steamboat, Virginia Foothills       </v>
      </c>
      <c r="D636" s="57">
        <f>VLOOKUP(N636,Keys!$D$3:$E$118,2)</f>
        <v>89511</v>
      </c>
      <c r="E636" s="12" t="str">
        <f>VLOOKUP(G636,Keys!$A$3:$B$30,2)</f>
        <v>Industrial Condos -- Square Foot Values</v>
      </c>
      <c r="F636" s="19" t="str">
        <f t="shared" si="72"/>
        <v>EFQ</v>
      </c>
      <c r="G636" s="21" t="str">
        <f t="shared" si="73"/>
        <v>T</v>
      </c>
      <c r="H636" s="26" t="str">
        <f t="shared" si="75"/>
        <v>ftp://wcftp.washoecounty.us/outtoworld/Neighborhood_Atlas/EF.pdf</v>
      </c>
      <c r="I636" s="30" t="str">
        <f t="shared" si="76"/>
        <v>https://www2.washoecounty.us/assessor/cama/search_download.php?command=dnld&amp;list=nbcsearch&amp;nbc=EFQT</v>
      </c>
      <c r="J636" s="11" t="s">
        <v>1279</v>
      </c>
      <c r="K636" s="23" t="s">
        <v>672</v>
      </c>
      <c r="N636" s="12" t="str">
        <f t="shared" si="77"/>
        <v>EF</v>
      </c>
      <c r="O636" s="12" t="str">
        <f t="shared" si="78"/>
        <v>E</v>
      </c>
      <c r="P636" s="12" t="str">
        <f t="shared" si="79"/>
        <v>T</v>
      </c>
    </row>
    <row r="637" spans="1:16" x14ac:dyDescent="0.3">
      <c r="A637" s="16" t="str">
        <f t="shared" si="74"/>
        <v>Government Land</v>
      </c>
      <c r="B637" s="52" t="str">
        <f>VLOOKUP(N637,Keys!$I$3:$J$21,2)</f>
        <v>South Washoe County</v>
      </c>
      <c r="C637" s="52" t="str">
        <f>VLOOKUP(D637,Keys!$Q$3:$S$31,2)</f>
        <v xml:space="preserve">Reno,  Galena, Pleasant Valley, Steamboat, Virginia Foothills       </v>
      </c>
      <c r="D637" s="57">
        <f>VLOOKUP(N637,Keys!$D$3:$E$118,2)</f>
        <v>89511</v>
      </c>
      <c r="E637" s="12" t="str">
        <f>VLOOKUP(G637,Keys!$A$3:$B$30,2)</f>
        <v>Centrally Assessed</v>
      </c>
      <c r="F637" s="19" t="str">
        <f t="shared" si="72"/>
        <v>EFY</v>
      </c>
      <c r="G637" s="21" t="str">
        <f t="shared" si="73"/>
        <v>Y</v>
      </c>
      <c r="H637" s="26" t="str">
        <f t="shared" si="75"/>
        <v>ftp://wcftp.washoecounty.us/outtoworld/Neighborhood_Atlas/EF.pdf</v>
      </c>
      <c r="I637" s="30" t="str">
        <f t="shared" si="76"/>
        <v>https://www2.washoecounty.us/assessor/cama/search_download.php?command=dnld&amp;list=nbcsearch&amp;nbc=EFYY</v>
      </c>
      <c r="J637" s="11" t="s">
        <v>1279</v>
      </c>
      <c r="K637" s="23" t="s">
        <v>675</v>
      </c>
      <c r="N637" s="12" t="str">
        <f t="shared" si="77"/>
        <v>EF</v>
      </c>
      <c r="O637" s="12" t="str">
        <f t="shared" si="78"/>
        <v>E</v>
      </c>
      <c r="P637" s="12" t="str">
        <f t="shared" si="79"/>
        <v>Y</v>
      </c>
    </row>
    <row r="638" spans="1:16" x14ac:dyDescent="0.3">
      <c r="A638" s="16" t="str">
        <f t="shared" si="74"/>
        <v>Vue Cluster Homes</v>
      </c>
      <c r="B638" s="52" t="str">
        <f>VLOOKUP(N638,Keys!$I$3:$J$21,2)</f>
        <v>South Washoe County</v>
      </c>
      <c r="C638" s="52" t="str">
        <f>VLOOKUP(D638,Keys!$Q$3:$S$31,2)</f>
        <v xml:space="preserve">Reno,  Mogul, Somersett         </v>
      </c>
      <c r="D638" s="57">
        <f>VLOOKUP(N638,Keys!$D$3:$E$118,2)</f>
        <v>89523</v>
      </c>
      <c r="E638" s="12" t="str">
        <f>VLOOKUP(G638,Keys!$A$3:$B$30,2)</f>
        <v>SFR &lt; 6,000 Sf -- Patio Homes -- Site Values</v>
      </c>
      <c r="F638" s="19" t="str">
        <f t="shared" si="72"/>
        <v>FAA</v>
      </c>
      <c r="G638" s="21" t="str">
        <f t="shared" si="73"/>
        <v>B</v>
      </c>
      <c r="H638" s="26" t="str">
        <f t="shared" si="75"/>
        <v>ftp://wcftp.washoecounty.us/outtoworld/Neighborhood_Atlas/FA.pdf</v>
      </c>
      <c r="I638" s="30" t="str">
        <f t="shared" si="76"/>
        <v>https://www2.washoecounty.us/assessor/cama/search_download.php?command=dnld&amp;list=nbcsearch&amp;nbc=FAAB</v>
      </c>
      <c r="J638" s="11" t="s">
        <v>1279</v>
      </c>
      <c r="K638" s="23" t="s">
        <v>678</v>
      </c>
      <c r="N638" s="12" t="str">
        <f t="shared" si="77"/>
        <v>FA</v>
      </c>
      <c r="O638" s="12" t="str">
        <f t="shared" si="78"/>
        <v>F</v>
      </c>
      <c r="P638" s="12" t="str">
        <f t="shared" si="79"/>
        <v>B</v>
      </c>
    </row>
    <row r="639" spans="1:16" x14ac:dyDescent="0.3">
      <c r="A639" s="16" t="str">
        <f t="shared" si="74"/>
        <v>Sommersett Custom Lots</v>
      </c>
      <c r="B639" s="52" t="str">
        <f>VLOOKUP(N639,Keys!$I$3:$J$21,2)</f>
        <v>South Washoe County</v>
      </c>
      <c r="C639" s="52" t="str">
        <f>VLOOKUP(D639,Keys!$Q$3:$S$31,2)</f>
        <v xml:space="preserve">Reno,  Mogul, Somersett         </v>
      </c>
      <c r="D639" s="57">
        <f>VLOOKUP(N639,Keys!$D$3:$E$118,2)</f>
        <v>89523</v>
      </c>
      <c r="E639" s="12" t="str">
        <f>VLOOKUP(G639,Keys!$A$3:$B$30,2)</f>
        <v>SFR 1 Acre Zoning -- Site Values</v>
      </c>
      <c r="F639" s="19" t="str">
        <f t="shared" si="72"/>
        <v>FAA</v>
      </c>
      <c r="G639" s="21" t="str">
        <f t="shared" si="73"/>
        <v>F</v>
      </c>
      <c r="H639" s="26" t="str">
        <f t="shared" si="75"/>
        <v>ftp://wcftp.washoecounty.us/outtoworld/Neighborhood_Atlas/FA.pdf</v>
      </c>
      <c r="I639" s="30" t="str">
        <f t="shared" si="76"/>
        <v>https://www2.washoecounty.us/assessor/cama/search_download.php?command=dnld&amp;list=nbcsearch&amp;nbc=FAAF</v>
      </c>
      <c r="J639" s="11" t="s">
        <v>1279</v>
      </c>
      <c r="K639" s="23" t="s">
        <v>681</v>
      </c>
      <c r="N639" s="12" t="str">
        <f t="shared" si="77"/>
        <v>FA</v>
      </c>
      <c r="O639" s="12" t="str">
        <f t="shared" si="78"/>
        <v>F</v>
      </c>
      <c r="P639" s="12" t="str">
        <f t="shared" si="79"/>
        <v>F</v>
      </c>
    </row>
    <row r="640" spans="1:16" x14ac:dyDescent="0.3">
      <c r="A640" s="16" t="str">
        <f t="shared" si="74"/>
        <v>Good Quality 4.0</v>
      </c>
      <c r="B640" s="52" t="str">
        <f>VLOOKUP(N640,Keys!$I$3:$J$21,2)</f>
        <v>South Washoe County</v>
      </c>
      <c r="C640" s="52" t="str">
        <f>VLOOKUP(D640,Keys!$Q$3:$S$31,2)</f>
        <v xml:space="preserve">Reno,  Mogul, Somersett         </v>
      </c>
      <c r="D640" s="57">
        <f>VLOOKUP(N640,Keys!$D$3:$E$118,2)</f>
        <v>89523</v>
      </c>
      <c r="E640" s="12" t="str">
        <f>VLOOKUP(G640,Keys!$A$3:$B$30,2)</f>
        <v>SFR 6,000 - 9,000 Sf Zoning -- Site Values</v>
      </c>
      <c r="F640" s="19" t="str">
        <f t="shared" si="72"/>
        <v>FAC</v>
      </c>
      <c r="G640" s="21" t="str">
        <f t="shared" si="73"/>
        <v>C</v>
      </c>
      <c r="H640" s="26" t="str">
        <f t="shared" si="75"/>
        <v>ftp://wcftp.washoecounty.us/outtoworld/Neighborhood_Atlas/FA.pdf</v>
      </c>
      <c r="I640" s="30" t="str">
        <f t="shared" si="76"/>
        <v>https://www2.washoecounty.us/assessor/cama/search_download.php?command=dnld&amp;list=nbcsearch&amp;nbc=FACC</v>
      </c>
      <c r="J640" s="11" t="s">
        <v>1279</v>
      </c>
      <c r="K640" s="23" t="s">
        <v>684</v>
      </c>
      <c r="N640" s="12" t="str">
        <f t="shared" si="77"/>
        <v>FA</v>
      </c>
      <c r="O640" s="12" t="str">
        <f t="shared" si="78"/>
        <v>F</v>
      </c>
      <c r="P640" s="12" t="str">
        <f t="shared" si="79"/>
        <v>C</v>
      </c>
    </row>
    <row r="641" spans="1:16" x14ac:dyDescent="0.3">
      <c r="A641" s="16" t="str">
        <f t="shared" si="74"/>
        <v>Ledges/Estates</v>
      </c>
      <c r="B641" s="52" t="str">
        <f>VLOOKUP(N641,Keys!$I$3:$J$21,2)</f>
        <v>South Washoe County</v>
      </c>
      <c r="C641" s="52" t="str">
        <f>VLOOKUP(D641,Keys!$Q$3:$S$31,2)</f>
        <v xml:space="preserve">Reno,  Mogul, Somersett         </v>
      </c>
      <c r="D641" s="57">
        <f>VLOOKUP(N641,Keys!$D$3:$E$118,2)</f>
        <v>89523</v>
      </c>
      <c r="E641" s="12" t="str">
        <f>VLOOKUP(G641,Keys!$A$3:$B$30,2)</f>
        <v>SFR 6,000 - 9,000 Sf Zoning -- Site Values</v>
      </c>
      <c r="F641" s="19" t="str">
        <f t="shared" si="72"/>
        <v>FAE</v>
      </c>
      <c r="G641" s="21" t="str">
        <f t="shared" si="73"/>
        <v>C</v>
      </c>
      <c r="H641" s="26" t="str">
        <f t="shared" si="75"/>
        <v>ftp://wcftp.washoecounty.us/outtoworld/Neighborhood_Atlas/FA.pdf</v>
      </c>
      <c r="I641" s="30" t="str">
        <f t="shared" si="76"/>
        <v>https://www2.washoecounty.us/assessor/cama/search_download.php?command=dnld&amp;list=nbcsearch&amp;nbc=FAEC</v>
      </c>
      <c r="J641" s="11" t="s">
        <v>1279</v>
      </c>
      <c r="K641" s="23" t="s">
        <v>687</v>
      </c>
      <c r="N641" s="12" t="str">
        <f t="shared" si="77"/>
        <v>FA</v>
      </c>
      <c r="O641" s="12" t="str">
        <f t="shared" si="78"/>
        <v>F</v>
      </c>
      <c r="P641" s="12" t="str">
        <f t="shared" si="79"/>
        <v>C</v>
      </c>
    </row>
    <row r="642" spans="1:16" x14ac:dyDescent="0.3">
      <c r="A642" s="16" t="str">
        <f t="shared" si="74"/>
        <v>Commercial</v>
      </c>
      <c r="B642" s="52" t="str">
        <f>VLOOKUP(N642,Keys!$I$3:$J$21,2)</f>
        <v>South Washoe County</v>
      </c>
      <c r="C642" s="52" t="str">
        <f>VLOOKUP(D642,Keys!$Q$3:$S$31,2)</f>
        <v xml:space="preserve">Reno,  Mogul, Somersett         </v>
      </c>
      <c r="D642" s="57">
        <f>VLOOKUP(N642,Keys!$D$3:$E$118,2)</f>
        <v>89523</v>
      </c>
      <c r="E642" s="12" t="str">
        <f>VLOOKUP(G642,Keys!$A$3:$B$30,2)</f>
        <v>Commercial - General -- Square Foot Values</v>
      </c>
      <c r="F642" s="19" t="str">
        <f t="shared" si="72"/>
        <v>FAF</v>
      </c>
      <c r="G642" s="21" t="str">
        <f t="shared" si="73"/>
        <v>Q</v>
      </c>
      <c r="H642" s="26" t="str">
        <f t="shared" si="75"/>
        <v>ftp://wcftp.washoecounty.us/outtoworld/Neighborhood_Atlas/FA.pdf</v>
      </c>
      <c r="I642" s="30" t="str">
        <f t="shared" si="76"/>
        <v>https://www2.washoecounty.us/assessor/cama/search_download.php?command=dnld&amp;list=nbcsearch&amp;nbc=FAFQ</v>
      </c>
      <c r="J642" s="11" t="s">
        <v>1279</v>
      </c>
      <c r="K642" s="23" t="s">
        <v>690</v>
      </c>
      <c r="N642" s="12" t="str">
        <f t="shared" si="77"/>
        <v>FA</v>
      </c>
      <c r="O642" s="12" t="str">
        <f t="shared" si="78"/>
        <v>F</v>
      </c>
      <c r="P642" s="12" t="str">
        <f t="shared" si="79"/>
        <v>Q</v>
      </c>
    </row>
    <row r="643" spans="1:16" x14ac:dyDescent="0.3">
      <c r="A643" s="16" t="str">
        <f t="shared" si="74"/>
        <v>Somersett Acreage</v>
      </c>
      <c r="B643" s="52" t="str">
        <f>VLOOKUP(N643,Keys!$I$3:$J$21,2)</f>
        <v>South Washoe County</v>
      </c>
      <c r="C643" s="52" t="str">
        <f>VLOOKUP(D643,Keys!$Q$3:$S$31,2)</f>
        <v xml:space="preserve">Reno,  Mogul, Somersett         </v>
      </c>
      <c r="D643" s="57">
        <f>VLOOKUP(N643,Keys!$D$3:$E$118,2)</f>
        <v>89523</v>
      </c>
      <c r="E643" s="12" t="str">
        <f>VLOOKUP(G643,Keys!$A$3:$B$30,2)</f>
        <v>Centrally Assessed</v>
      </c>
      <c r="F643" s="19" t="str">
        <f t="shared" ref="F643:F706" si="80">LEFT(K643,3)</f>
        <v>FAH</v>
      </c>
      <c r="G643" s="21" t="str">
        <f t="shared" ref="G643:G706" si="81">RIGHT(LEFT(K643,4),1)</f>
        <v>Z</v>
      </c>
      <c r="H643" s="26" t="str">
        <f t="shared" si="75"/>
        <v>ftp://wcftp.washoecounty.us/outtoworld/Neighborhood_Atlas/FA.pdf</v>
      </c>
      <c r="I643" s="30" t="str">
        <f t="shared" si="76"/>
        <v>https://www2.washoecounty.us/assessor/cama/search_download.php?command=dnld&amp;list=nbcsearch&amp;nbc=FAHZ</v>
      </c>
      <c r="J643" s="11" t="s">
        <v>1279</v>
      </c>
      <c r="K643" s="23" t="s">
        <v>693</v>
      </c>
      <c r="N643" s="12" t="str">
        <f t="shared" si="77"/>
        <v>FA</v>
      </c>
      <c r="O643" s="12" t="str">
        <f t="shared" si="78"/>
        <v>F</v>
      </c>
      <c r="P643" s="12" t="str">
        <f t="shared" si="79"/>
        <v>Z</v>
      </c>
    </row>
    <row r="644" spans="1:16" x14ac:dyDescent="0.3">
      <c r="A644" s="16" t="str">
        <f t="shared" ref="A644:A707" si="82">SUBSTITUTE(K644,LEFT(K644,4)&amp;" - ","")</f>
        <v>Mogul Highlands</v>
      </c>
      <c r="B644" s="52" t="str">
        <f>VLOOKUP(N644,Keys!$I$3:$J$21,2)</f>
        <v>South Washoe County</v>
      </c>
      <c r="C644" s="52" t="str">
        <f>VLOOKUP(D644,Keys!$Q$3:$S$31,2)</f>
        <v xml:space="preserve">Reno,  Mogul, Somersett         </v>
      </c>
      <c r="D644" s="57">
        <f>VLOOKUP(N644,Keys!$D$3:$E$118,2)</f>
        <v>89523</v>
      </c>
      <c r="E644" s="12" t="str">
        <f>VLOOKUP(G644,Keys!$A$3:$B$30,2)</f>
        <v>SFR 1/2 Acre Zoniing -- Site Values</v>
      </c>
      <c r="F644" s="19" t="str">
        <f t="shared" si="80"/>
        <v>FBA</v>
      </c>
      <c r="G644" s="21" t="str">
        <f t="shared" si="81"/>
        <v>E</v>
      </c>
      <c r="H644" s="26" t="str">
        <f t="shared" ref="H644:H707" si="83">"ftp://wcftp.washoecounty.us/outtoworld/Neighborhood_Atlas/"&amp;LEFT(K644,2)&amp;".pdf"</f>
        <v>ftp://wcftp.washoecounty.us/outtoworld/Neighborhood_Atlas/FB.pdf</v>
      </c>
      <c r="I644" s="30" t="str">
        <f t="shared" ref="I644:I707" si="84">"https://www2.washoecounty.us/assessor/cama/search_download.php?command=dnld&amp;list=nbcsearch&amp;nbc="&amp;LEFT(K644,4)</f>
        <v>https://www2.washoecounty.us/assessor/cama/search_download.php?command=dnld&amp;list=nbcsearch&amp;nbc=FBAE</v>
      </c>
      <c r="J644" s="11" t="s">
        <v>1279</v>
      </c>
      <c r="K644" s="23" t="s">
        <v>696</v>
      </c>
      <c r="N644" s="12" t="str">
        <f t="shared" ref="N644:N707" si="85">LEFT(K644,2)</f>
        <v>FB</v>
      </c>
      <c r="O644" s="12" t="str">
        <f t="shared" ref="O644:O707" si="86">LEFT(K644,1)</f>
        <v>F</v>
      </c>
      <c r="P644" s="12" t="str">
        <f t="shared" ref="P644:P707" si="87">RIGHT(LEFT(K644,4),1)</f>
        <v>E</v>
      </c>
    </row>
    <row r="645" spans="1:16" x14ac:dyDescent="0.3">
      <c r="A645" s="16" t="str">
        <f t="shared" si="82"/>
        <v>Sunset Bluffs</v>
      </c>
      <c r="B645" s="52" t="str">
        <f>VLOOKUP(N645,Keys!$I$3:$J$21,2)</f>
        <v>South Washoe County</v>
      </c>
      <c r="C645" s="52" t="str">
        <f>VLOOKUP(D645,Keys!$Q$3:$S$31,2)</f>
        <v xml:space="preserve">Reno,  Mogul, Somersett         </v>
      </c>
      <c r="D645" s="57">
        <f>VLOOKUP(N645,Keys!$D$3:$E$118,2)</f>
        <v>89523</v>
      </c>
      <c r="E645" s="12" t="str">
        <f>VLOOKUP(G645,Keys!$A$3:$B$30,2)</f>
        <v>SFR 12,000 - 15,000 Sf Zoning -- Site Values</v>
      </c>
      <c r="F645" s="19" t="str">
        <f t="shared" si="80"/>
        <v>FBD</v>
      </c>
      <c r="G645" s="21" t="str">
        <f t="shared" si="81"/>
        <v>D</v>
      </c>
      <c r="H645" s="26" t="str">
        <f t="shared" si="83"/>
        <v>ftp://wcftp.washoecounty.us/outtoworld/Neighborhood_Atlas/FB.pdf</v>
      </c>
      <c r="I645" s="30" t="str">
        <f t="shared" si="84"/>
        <v>https://www2.washoecounty.us/assessor/cama/search_download.php?command=dnld&amp;list=nbcsearch&amp;nbc=FBDD</v>
      </c>
      <c r="J645" s="11" t="s">
        <v>1279</v>
      </c>
      <c r="K645" s="23" t="s">
        <v>699</v>
      </c>
      <c r="N645" s="12" t="str">
        <f t="shared" si="85"/>
        <v>FB</v>
      </c>
      <c r="O645" s="12" t="str">
        <f t="shared" si="86"/>
        <v>F</v>
      </c>
      <c r="P645" s="12" t="str">
        <f t="shared" si="87"/>
        <v>D</v>
      </c>
    </row>
    <row r="646" spans="1:16" x14ac:dyDescent="0.3">
      <c r="A646" s="16" t="str">
        <f t="shared" si="82"/>
        <v>Common Area/Token Value</v>
      </c>
      <c r="B646" s="52" t="str">
        <f>VLOOKUP(N646,Keys!$I$3:$J$21,2)</f>
        <v>South Washoe County</v>
      </c>
      <c r="C646" s="52" t="str">
        <f>VLOOKUP(D646,Keys!$Q$3:$S$31,2)</f>
        <v xml:space="preserve">Reno,  Mogul, Somersett         </v>
      </c>
      <c r="D646" s="57">
        <f>VLOOKUP(N646,Keys!$D$3:$E$118,2)</f>
        <v>89523</v>
      </c>
      <c r="E646" s="12" t="str">
        <f>VLOOKUP(G646,Keys!$A$3:$B$30,2)</f>
        <v>Token Values -- Common Area / Splinters / Unbuildable</v>
      </c>
      <c r="F646" s="19" t="str">
        <f t="shared" si="80"/>
        <v>FBV</v>
      </c>
      <c r="G646" s="21" t="str">
        <f t="shared" si="81"/>
        <v>V</v>
      </c>
      <c r="H646" s="26" t="str">
        <f t="shared" si="83"/>
        <v>ftp://wcftp.washoecounty.us/outtoworld/Neighborhood_Atlas/FB.pdf</v>
      </c>
      <c r="I646" s="30" t="str">
        <f t="shared" si="84"/>
        <v>https://www2.washoecounty.us/assessor/cama/search_download.php?command=dnld&amp;list=nbcsearch&amp;nbc=FBVV</v>
      </c>
      <c r="J646" s="11" t="s">
        <v>1279</v>
      </c>
      <c r="K646" s="23" t="s">
        <v>702</v>
      </c>
      <c r="N646" s="12" t="str">
        <f t="shared" si="85"/>
        <v>FB</v>
      </c>
      <c r="O646" s="12" t="str">
        <f t="shared" si="86"/>
        <v>F</v>
      </c>
      <c r="P646" s="12" t="str">
        <f t="shared" si="87"/>
        <v>V</v>
      </c>
    </row>
    <row r="647" spans="1:16" x14ac:dyDescent="0.3">
      <c r="A647" s="16" t="str">
        <f t="shared" si="82"/>
        <v>Verdi Commercial</v>
      </c>
      <c r="B647" s="52" t="str">
        <f>VLOOKUP(N647,Keys!$I$3:$J$21,2)</f>
        <v>South Washoe County</v>
      </c>
      <c r="C647" s="52" t="str">
        <f>VLOOKUP(D647,Keys!$Q$3:$S$31,2)</f>
        <v xml:space="preserve">Verdi            </v>
      </c>
      <c r="D647" s="57">
        <f>VLOOKUP(N647,Keys!$D$3:$E$118,2)</f>
        <v>89439</v>
      </c>
      <c r="E647" s="12" t="str">
        <f>VLOOKUP(G647,Keys!$A$3:$B$30,2)</f>
        <v>Commercial - General -- Square Foot Values</v>
      </c>
      <c r="F647" s="19" t="str">
        <f t="shared" si="80"/>
        <v>FCA</v>
      </c>
      <c r="G647" s="21" t="str">
        <f t="shared" si="81"/>
        <v>Q</v>
      </c>
      <c r="H647" s="26" t="str">
        <f t="shared" si="83"/>
        <v>ftp://wcftp.washoecounty.us/outtoworld/Neighborhood_Atlas/FC.pdf</v>
      </c>
      <c r="I647" s="30" t="str">
        <f t="shared" si="84"/>
        <v>https://www2.washoecounty.us/assessor/cama/search_download.php?command=dnld&amp;list=nbcsearch&amp;nbc=FCAQ</v>
      </c>
      <c r="J647" s="11" t="s">
        <v>1279</v>
      </c>
      <c r="K647" s="23" t="s">
        <v>705</v>
      </c>
      <c r="N647" s="12" t="str">
        <f t="shared" si="85"/>
        <v>FC</v>
      </c>
      <c r="O647" s="12" t="str">
        <f t="shared" si="86"/>
        <v>F</v>
      </c>
      <c r="P647" s="12" t="str">
        <f t="shared" si="87"/>
        <v>Q</v>
      </c>
    </row>
    <row r="648" spans="1:16" x14ac:dyDescent="0.3">
      <c r="A648" s="16" t="str">
        <f t="shared" si="82"/>
        <v>Crystal Peak Estates</v>
      </c>
      <c r="B648" s="52" t="str">
        <f>VLOOKUP(N648,Keys!$I$3:$J$21,2)</f>
        <v>South Washoe County</v>
      </c>
      <c r="C648" s="52" t="str">
        <f>VLOOKUP(D648,Keys!$Q$3:$S$31,2)</f>
        <v xml:space="preserve">Verdi            </v>
      </c>
      <c r="D648" s="57">
        <f>VLOOKUP(N648,Keys!$D$3:$E$118,2)</f>
        <v>89439</v>
      </c>
      <c r="E648" s="12" t="str">
        <f>VLOOKUP(G648,Keys!$A$3:$B$30,2)</f>
        <v>SFR 1 Acre Zoning -- Site Values</v>
      </c>
      <c r="F648" s="19" t="str">
        <f t="shared" si="80"/>
        <v>FCC</v>
      </c>
      <c r="G648" s="21" t="str">
        <f t="shared" si="81"/>
        <v>F</v>
      </c>
      <c r="H648" s="26" t="str">
        <f t="shared" si="83"/>
        <v>ftp://wcftp.washoecounty.us/outtoworld/Neighborhood_Atlas/FC.pdf</v>
      </c>
      <c r="I648" s="30" t="str">
        <f t="shared" si="84"/>
        <v>https://www2.washoecounty.us/assessor/cama/search_download.php?command=dnld&amp;list=nbcsearch&amp;nbc=FCCF</v>
      </c>
      <c r="J648" s="11" t="s">
        <v>1279</v>
      </c>
      <c r="K648" s="23" t="s">
        <v>708</v>
      </c>
      <c r="N648" s="12" t="str">
        <f t="shared" si="85"/>
        <v>FC</v>
      </c>
      <c r="O648" s="12" t="str">
        <f t="shared" si="86"/>
        <v>F</v>
      </c>
      <c r="P648" s="12" t="str">
        <f t="shared" si="87"/>
        <v>F</v>
      </c>
    </row>
    <row r="649" spans="1:16" x14ac:dyDescent="0.3">
      <c r="A649" s="16" t="str">
        <f t="shared" si="82"/>
        <v>Verdi Lake Estates</v>
      </c>
      <c r="B649" s="52" t="str">
        <f>VLOOKUP(N649,Keys!$I$3:$J$21,2)</f>
        <v>South Washoe County</v>
      </c>
      <c r="C649" s="52" t="str">
        <f>VLOOKUP(D649,Keys!$Q$3:$S$31,2)</f>
        <v xml:space="preserve">Verdi            </v>
      </c>
      <c r="D649" s="57">
        <f>VLOOKUP(N649,Keys!$D$3:$E$118,2)</f>
        <v>89439</v>
      </c>
      <c r="E649" s="12" t="str">
        <f>VLOOKUP(G649,Keys!$A$3:$B$30,2)</f>
        <v>SFR 1/2 Acre Zoniing -- Site Values</v>
      </c>
      <c r="F649" s="19" t="str">
        <f t="shared" si="80"/>
        <v>FCE</v>
      </c>
      <c r="G649" s="21" t="str">
        <f t="shared" si="81"/>
        <v>E</v>
      </c>
      <c r="H649" s="26" t="str">
        <f t="shared" si="83"/>
        <v>ftp://wcftp.washoecounty.us/outtoworld/Neighborhood_Atlas/FC.pdf</v>
      </c>
      <c r="I649" s="30" t="str">
        <f t="shared" si="84"/>
        <v>https://www2.washoecounty.us/assessor/cama/search_download.php?command=dnld&amp;list=nbcsearch&amp;nbc=FCEE</v>
      </c>
      <c r="J649" s="11" t="s">
        <v>1279</v>
      </c>
      <c r="K649" s="23" t="s">
        <v>711</v>
      </c>
      <c r="N649" s="12" t="str">
        <f t="shared" si="85"/>
        <v>FC</v>
      </c>
      <c r="O649" s="12" t="str">
        <f t="shared" si="86"/>
        <v>F</v>
      </c>
      <c r="P649" s="12" t="str">
        <f t="shared" si="87"/>
        <v>E</v>
      </c>
    </row>
    <row r="650" spans="1:16" x14ac:dyDescent="0.3">
      <c r="A650" s="16" t="str">
        <f t="shared" si="82"/>
        <v>Multi Family</v>
      </c>
      <c r="B650" s="52" t="str">
        <f>VLOOKUP(N650,Keys!$I$3:$J$21,2)</f>
        <v>South Washoe County</v>
      </c>
      <c r="C650" s="52" t="str">
        <f>VLOOKUP(D650,Keys!$Q$3:$S$31,2)</f>
        <v xml:space="preserve">Verdi            </v>
      </c>
      <c r="D650" s="57">
        <f>VLOOKUP(N650,Keys!$D$3:$E$118,2)</f>
        <v>89439</v>
      </c>
      <c r="E650" s="12" t="str">
        <f>VLOOKUP(G650,Keys!$A$3:$B$30,2)</f>
        <v>MF - Low Density -- Site Values / SF / Unit (LUC 13, 30 thru 33)</v>
      </c>
      <c r="F650" s="19" t="str">
        <f t="shared" si="80"/>
        <v>FCI</v>
      </c>
      <c r="G650" s="21" t="str">
        <f t="shared" si="81"/>
        <v>K</v>
      </c>
      <c r="H650" s="26" t="str">
        <f t="shared" si="83"/>
        <v>ftp://wcftp.washoecounty.us/outtoworld/Neighborhood_Atlas/FC.pdf</v>
      </c>
      <c r="I650" s="30" t="str">
        <f t="shared" si="84"/>
        <v>https://www2.washoecounty.us/assessor/cama/search_download.php?command=dnld&amp;list=nbcsearch&amp;nbc=FCIK</v>
      </c>
      <c r="J650" s="11" t="s">
        <v>1279</v>
      </c>
      <c r="K650" s="23" t="s">
        <v>714</v>
      </c>
      <c r="N650" s="12" t="str">
        <f t="shared" si="85"/>
        <v>FC</v>
      </c>
      <c r="O650" s="12" t="str">
        <f t="shared" si="86"/>
        <v>F</v>
      </c>
      <c r="P650" s="12" t="str">
        <f t="shared" si="87"/>
        <v>K</v>
      </c>
    </row>
    <row r="651" spans="1:16" x14ac:dyDescent="0.3">
      <c r="A651" s="16" t="str">
        <f t="shared" si="82"/>
        <v>Vacant SFR Land (Density Zoning)</v>
      </c>
      <c r="B651" s="52" t="str">
        <f>VLOOKUP(N651,Keys!$I$3:$J$21,2)</f>
        <v>South Washoe County</v>
      </c>
      <c r="C651" s="52" t="str">
        <f>VLOOKUP(D651,Keys!$Q$3:$S$31,2)</f>
        <v xml:space="preserve">Verdi            </v>
      </c>
      <c r="D651" s="57">
        <f>VLOOKUP(N651,Keys!$D$3:$E$118,2)</f>
        <v>89439</v>
      </c>
      <c r="E651" s="12" t="str">
        <f>VLOOKUP(G651,Keys!$A$3:$B$30,2)</f>
        <v>SFR &lt; 6,000 Sf -- Patio Homes -- Site Values</v>
      </c>
      <c r="F651" s="19" t="str">
        <f t="shared" si="80"/>
        <v>FCL</v>
      </c>
      <c r="G651" s="21" t="str">
        <f t="shared" si="81"/>
        <v>B</v>
      </c>
      <c r="H651" s="26" t="str">
        <f t="shared" si="83"/>
        <v>ftp://wcftp.washoecounty.us/outtoworld/Neighborhood_Atlas/FC.pdf</v>
      </c>
      <c r="I651" s="30" t="str">
        <f t="shared" si="84"/>
        <v>https://www2.washoecounty.us/assessor/cama/search_download.php?command=dnld&amp;list=nbcsearch&amp;nbc=FCLB</v>
      </c>
      <c r="J651" s="11" t="s">
        <v>1279</v>
      </c>
      <c r="K651" s="23" t="s">
        <v>717</v>
      </c>
      <c r="N651" s="12" t="str">
        <f t="shared" si="85"/>
        <v>FC</v>
      </c>
      <c r="O651" s="12" t="str">
        <f t="shared" si="86"/>
        <v>F</v>
      </c>
      <c r="P651" s="12" t="str">
        <f t="shared" si="87"/>
        <v>B</v>
      </c>
    </row>
    <row r="652" spans="1:16" x14ac:dyDescent="0.3">
      <c r="A652" s="16" t="str">
        <f t="shared" si="82"/>
        <v>Boomtown Casino</v>
      </c>
      <c r="B652" s="52" t="str">
        <f>VLOOKUP(N652,Keys!$I$3:$J$21,2)</f>
        <v>South Washoe County</v>
      </c>
      <c r="C652" s="52" t="str">
        <f>VLOOKUP(D652,Keys!$Q$3:$S$31,2)</f>
        <v xml:space="preserve">Verdi            </v>
      </c>
      <c r="D652" s="57">
        <f>VLOOKUP(N652,Keys!$D$3:$E$118,2)</f>
        <v>89439</v>
      </c>
      <c r="E652" s="12" t="str">
        <f>VLOOKUP(G652,Keys!$A$3:$B$30,2)</f>
        <v>Casino -- Square Foot Values</v>
      </c>
      <c r="F652" s="19" t="str">
        <f t="shared" si="80"/>
        <v>FCO</v>
      </c>
      <c r="G652" s="21" t="str">
        <f t="shared" si="81"/>
        <v>S</v>
      </c>
      <c r="H652" s="26" t="str">
        <f t="shared" si="83"/>
        <v>ftp://wcftp.washoecounty.us/outtoworld/Neighborhood_Atlas/FC.pdf</v>
      </c>
      <c r="I652" s="30" t="str">
        <f t="shared" si="84"/>
        <v>https://www2.washoecounty.us/assessor/cama/search_download.php?command=dnld&amp;list=nbcsearch&amp;nbc=FCOS</v>
      </c>
      <c r="J652" s="11" t="s">
        <v>1279</v>
      </c>
      <c r="K652" s="23" t="s">
        <v>720</v>
      </c>
      <c r="N652" s="12" t="str">
        <f t="shared" si="85"/>
        <v>FC</v>
      </c>
      <c r="O652" s="12" t="str">
        <f t="shared" si="86"/>
        <v>F</v>
      </c>
      <c r="P652" s="12" t="str">
        <f t="shared" si="87"/>
        <v>S</v>
      </c>
    </row>
    <row r="653" spans="1:16" x14ac:dyDescent="0.3">
      <c r="A653" s="16" t="str">
        <f t="shared" si="82"/>
        <v>Verdi Heights</v>
      </c>
      <c r="B653" s="52" t="str">
        <f>VLOOKUP(N653,Keys!$I$3:$J$21,2)</f>
        <v>South Washoe County</v>
      </c>
      <c r="C653" s="52" t="str">
        <f>VLOOKUP(D653,Keys!$Q$3:$S$31,2)</f>
        <v xml:space="preserve">Verdi            </v>
      </c>
      <c r="D653" s="57">
        <f>VLOOKUP(N653,Keys!$D$3:$E$118,2)</f>
        <v>89439</v>
      </c>
      <c r="E653" s="12" t="str">
        <f>VLOOKUP(G653,Keys!$A$3:$B$30,2)</f>
        <v>SFR 1 Acre Zoning -- Site Values</v>
      </c>
      <c r="F653" s="19" t="str">
        <f t="shared" si="80"/>
        <v>FCR</v>
      </c>
      <c r="G653" s="21" t="str">
        <f t="shared" si="81"/>
        <v>F</v>
      </c>
      <c r="H653" s="26" t="str">
        <f t="shared" si="83"/>
        <v>ftp://wcftp.washoecounty.us/outtoworld/Neighborhood_Atlas/FC.pdf</v>
      </c>
      <c r="I653" s="30" t="str">
        <f t="shared" si="84"/>
        <v>https://www2.washoecounty.us/assessor/cama/search_download.php?command=dnld&amp;list=nbcsearch&amp;nbc=FCRF</v>
      </c>
      <c r="J653" s="11" t="s">
        <v>1279</v>
      </c>
      <c r="K653" s="23" t="s">
        <v>723</v>
      </c>
      <c r="N653" s="12" t="str">
        <f t="shared" si="85"/>
        <v>FC</v>
      </c>
      <c r="O653" s="12" t="str">
        <f t="shared" si="86"/>
        <v>F</v>
      </c>
      <c r="P653" s="12" t="str">
        <f t="shared" si="87"/>
        <v>F</v>
      </c>
    </row>
    <row r="654" spans="1:16" x14ac:dyDescent="0.3">
      <c r="A654" s="16" t="str">
        <f t="shared" si="82"/>
        <v>Common Area</v>
      </c>
      <c r="B654" s="52" t="str">
        <f>VLOOKUP(N654,Keys!$I$3:$J$21,2)</f>
        <v>South Washoe County</v>
      </c>
      <c r="C654" s="52" t="str">
        <f>VLOOKUP(D654,Keys!$Q$3:$S$31,2)</f>
        <v xml:space="preserve">Verdi            </v>
      </c>
      <c r="D654" s="57">
        <f>VLOOKUP(N654,Keys!$D$3:$E$118,2)</f>
        <v>89439</v>
      </c>
      <c r="E654" s="12" t="str">
        <f>VLOOKUP(G654,Keys!$A$3:$B$30,2)</f>
        <v>Token Values -- Common Area / Splinters / Unbuildable</v>
      </c>
      <c r="F654" s="19" t="str">
        <f t="shared" si="80"/>
        <v>FCV</v>
      </c>
      <c r="G654" s="21" t="str">
        <f t="shared" si="81"/>
        <v>V</v>
      </c>
      <c r="H654" s="26" t="str">
        <f t="shared" si="83"/>
        <v>ftp://wcftp.washoecounty.us/outtoworld/Neighborhood_Atlas/FC.pdf</v>
      </c>
      <c r="I654" s="30" t="str">
        <f t="shared" si="84"/>
        <v>https://www2.washoecounty.us/assessor/cama/search_download.php?command=dnld&amp;list=nbcsearch&amp;nbc=FCVV</v>
      </c>
      <c r="J654" s="11" t="s">
        <v>1279</v>
      </c>
      <c r="K654" s="23" t="s">
        <v>726</v>
      </c>
      <c r="N654" s="12" t="str">
        <f t="shared" si="85"/>
        <v>FC</v>
      </c>
      <c r="O654" s="12" t="str">
        <f t="shared" si="86"/>
        <v>F</v>
      </c>
      <c r="P654" s="12" t="str">
        <f t="shared" si="87"/>
        <v>V</v>
      </c>
    </row>
    <row r="655" spans="1:16" x14ac:dyDescent="0.3">
      <c r="A655" s="16" t="str">
        <f t="shared" si="82"/>
        <v>Misc</v>
      </c>
      <c r="B655" s="52" t="str">
        <f>VLOOKUP(N655,Keys!$I$3:$J$21,2)</f>
        <v>South Washoe County</v>
      </c>
      <c r="C655" s="52" t="str">
        <f>VLOOKUP(D655,Keys!$Q$3:$S$31,2)</f>
        <v xml:space="preserve">Verdi            </v>
      </c>
      <c r="D655" s="57">
        <f>VLOOKUP(N655,Keys!$D$3:$E$118,2)</f>
        <v>89439</v>
      </c>
      <c r="E655" s="12" t="str">
        <f>VLOOKUP(G655,Keys!$A$3:$B$30,2)</f>
        <v>Centrally Assessed</v>
      </c>
      <c r="F655" s="19" t="str">
        <f t="shared" si="80"/>
        <v>FCZ</v>
      </c>
      <c r="G655" s="21" t="str">
        <f t="shared" si="81"/>
        <v>Z</v>
      </c>
      <c r="H655" s="26" t="str">
        <f t="shared" si="83"/>
        <v>ftp://wcftp.washoecounty.us/outtoworld/Neighborhood_Atlas/FC.pdf</v>
      </c>
      <c r="I655" s="30" t="str">
        <f t="shared" si="84"/>
        <v>https://www2.washoecounty.us/assessor/cama/search_download.php?command=dnld&amp;list=nbcsearch&amp;nbc=FCZZ</v>
      </c>
      <c r="J655" s="11" t="s">
        <v>1279</v>
      </c>
      <c r="K655" s="23" t="s">
        <v>729</v>
      </c>
      <c r="N655" s="12" t="str">
        <f t="shared" si="85"/>
        <v>FC</v>
      </c>
      <c r="O655" s="12" t="str">
        <f t="shared" si="86"/>
        <v>F</v>
      </c>
      <c r="P655" s="12" t="str">
        <f t="shared" si="87"/>
        <v>Z</v>
      </c>
    </row>
    <row r="656" spans="1:16" x14ac:dyDescent="0.3">
      <c r="A656" s="16" t="str">
        <f t="shared" si="82"/>
        <v>40 Acre Parcels</v>
      </c>
      <c r="B656" s="52" t="str">
        <f>VLOOKUP(N656,Keys!$I$3:$J$21,2)</f>
        <v>South Washoe County</v>
      </c>
      <c r="C656" s="52" t="str">
        <f>VLOOKUP(D656,Keys!$Q$3:$S$31,2)</f>
        <v xml:space="preserve">Reno,  Lawton          </v>
      </c>
      <c r="D656" s="57">
        <f>VLOOKUP(N656,Keys!$D$3:$E$118,2)</f>
        <v>89503</v>
      </c>
      <c r="E656" s="12" t="str">
        <f>VLOOKUP(G656,Keys!$A$3:$B$30,2)</f>
        <v>SFR 40+ Acre Zoning -- Site Values / Per Acre</v>
      </c>
      <c r="F656" s="19" t="str">
        <f t="shared" si="80"/>
        <v>FDC</v>
      </c>
      <c r="G656" s="21" t="str">
        <f t="shared" si="81"/>
        <v>J</v>
      </c>
      <c r="H656" s="26" t="str">
        <f t="shared" si="83"/>
        <v>ftp://wcftp.washoecounty.us/outtoworld/Neighborhood_Atlas/FD.pdf</v>
      </c>
      <c r="I656" s="30" t="str">
        <f t="shared" si="84"/>
        <v>https://www2.washoecounty.us/assessor/cama/search_download.php?command=dnld&amp;list=nbcsearch&amp;nbc=FDCJ</v>
      </c>
      <c r="J656" s="11" t="s">
        <v>1279</v>
      </c>
      <c r="K656" s="23" t="s">
        <v>732</v>
      </c>
      <c r="N656" s="12" t="str">
        <f t="shared" si="85"/>
        <v>FD</v>
      </c>
      <c r="O656" s="12" t="str">
        <f t="shared" si="86"/>
        <v>F</v>
      </c>
      <c r="P656" s="12" t="str">
        <f t="shared" si="87"/>
        <v>J</v>
      </c>
    </row>
    <row r="657" spans="1:16" x14ac:dyDescent="0.3">
      <c r="A657" s="16" t="str">
        <f t="shared" si="82"/>
        <v>Horizon Hills Unit No. 3</v>
      </c>
      <c r="B657" s="52" t="str">
        <f>VLOOKUP(N657,Keys!$I$3:$J$21,2)</f>
        <v>Central Washoe County</v>
      </c>
      <c r="C657" s="52" t="str">
        <f>VLOOKUP(D657,Keys!$Q$3:$S$31,2)</f>
        <v>Reno,  Anderson Acres, Black Springs, Bordertown, Golden Valley, Lemmon Valley, Panther Valley, Rancho Haven, Red Rock, Sierra, Silver Knolls, Stead</v>
      </c>
      <c r="D657" s="57">
        <f>VLOOKUP(N657,Keys!$D$3:$E$118,2)</f>
        <v>89506</v>
      </c>
      <c r="E657" s="12" t="str">
        <f>VLOOKUP(G657,Keys!$A$3:$B$30,2)</f>
        <v>SFR 1/2 Acre Zoniing -- Site Values</v>
      </c>
      <c r="F657" s="19" t="str">
        <f t="shared" si="80"/>
        <v>GAC</v>
      </c>
      <c r="G657" s="21" t="str">
        <f t="shared" si="81"/>
        <v>E</v>
      </c>
      <c r="H657" s="26" t="str">
        <f t="shared" si="83"/>
        <v>ftp://wcftp.washoecounty.us/outtoworld/Neighborhood_Atlas/GA.pdf</v>
      </c>
      <c r="I657" s="30" t="str">
        <f t="shared" si="84"/>
        <v>https://www2.washoecounty.us/assessor/cama/search_download.php?command=dnld&amp;list=nbcsearch&amp;nbc=GACE</v>
      </c>
      <c r="J657" s="11" t="s">
        <v>1279</v>
      </c>
      <c r="K657" s="23" t="s">
        <v>735</v>
      </c>
      <c r="N657" s="12" t="str">
        <f t="shared" si="85"/>
        <v>GA</v>
      </c>
      <c r="O657" s="12" t="str">
        <f t="shared" si="86"/>
        <v>G</v>
      </c>
      <c r="P657" s="12" t="str">
        <f t="shared" si="87"/>
        <v>E</v>
      </c>
    </row>
    <row r="658" spans="1:16" x14ac:dyDescent="0.3">
      <c r="A658" s="16" t="str">
        <f t="shared" si="82"/>
        <v>Raleigh Heights Subdivision</v>
      </c>
      <c r="B658" s="52" t="str">
        <f>VLOOKUP(N658,Keys!$I$3:$J$21,2)</f>
        <v>Central Washoe County</v>
      </c>
      <c r="C658" s="52" t="str">
        <f>VLOOKUP(D658,Keys!$Q$3:$S$31,2)</f>
        <v>Reno,  Anderson Acres, Black Springs, Bordertown, Golden Valley, Lemmon Valley, Panther Valley, Rancho Haven, Red Rock, Sierra, Silver Knolls, Stead</v>
      </c>
      <c r="D658" s="57">
        <f>VLOOKUP(N658,Keys!$D$3:$E$118,2)</f>
        <v>89506</v>
      </c>
      <c r="E658" s="12" t="str">
        <f>VLOOKUP(G658,Keys!$A$3:$B$30,2)</f>
        <v>SFR 6,000 - 9,000 Sf Zoning -- Site Values</v>
      </c>
      <c r="F658" s="19" t="str">
        <f t="shared" si="80"/>
        <v>GAE</v>
      </c>
      <c r="G658" s="21" t="str">
        <f t="shared" si="81"/>
        <v>C</v>
      </c>
      <c r="H658" s="26" t="str">
        <f t="shared" si="83"/>
        <v>ftp://wcftp.washoecounty.us/outtoworld/Neighborhood_Atlas/GA.pdf</v>
      </c>
      <c r="I658" s="30" t="str">
        <f t="shared" si="84"/>
        <v>https://www2.washoecounty.us/assessor/cama/search_download.php?command=dnld&amp;list=nbcsearch&amp;nbc=GAEC</v>
      </c>
      <c r="J658" s="11" t="s">
        <v>1279</v>
      </c>
      <c r="K658" s="23" t="s">
        <v>738</v>
      </c>
      <c r="N658" s="12" t="str">
        <f t="shared" si="85"/>
        <v>GA</v>
      </c>
      <c r="O658" s="12" t="str">
        <f t="shared" si="86"/>
        <v>G</v>
      </c>
      <c r="P658" s="12" t="str">
        <f t="shared" si="87"/>
        <v>C</v>
      </c>
    </row>
    <row r="659" spans="1:16" x14ac:dyDescent="0.3">
      <c r="A659" s="16" t="str">
        <f t="shared" si="82"/>
        <v>Rolling Hills Highlands</v>
      </c>
      <c r="B659" s="52" t="str">
        <f>VLOOKUP(N659,Keys!$I$3:$J$21,2)</f>
        <v>Central Washoe County</v>
      </c>
      <c r="C659" s="52" t="str">
        <f>VLOOKUP(D659,Keys!$Q$3:$S$31,2)</f>
        <v>Reno,  Anderson Acres, Black Springs, Bordertown, Golden Valley, Lemmon Valley, Panther Valley, Rancho Haven, Red Rock, Sierra, Silver Knolls, Stead</v>
      </c>
      <c r="D659" s="57">
        <f>VLOOKUP(N659,Keys!$D$3:$E$118,2)</f>
        <v>89506</v>
      </c>
      <c r="E659" s="12" t="str">
        <f>VLOOKUP(G659,Keys!$A$3:$B$30,2)</f>
        <v>SFR 6,000 - 9,000 Sf Zoning -- Site Values</v>
      </c>
      <c r="F659" s="19" t="str">
        <f t="shared" si="80"/>
        <v>GAH</v>
      </c>
      <c r="G659" s="21" t="str">
        <f t="shared" si="81"/>
        <v>C</v>
      </c>
      <c r="H659" s="26" t="str">
        <f t="shared" si="83"/>
        <v>ftp://wcftp.washoecounty.us/outtoworld/Neighborhood_Atlas/GA.pdf</v>
      </c>
      <c r="I659" s="30" t="str">
        <f t="shared" si="84"/>
        <v>https://www2.washoecounty.us/assessor/cama/search_download.php?command=dnld&amp;list=nbcsearch&amp;nbc=GAHC</v>
      </c>
      <c r="J659" s="11" t="s">
        <v>1279</v>
      </c>
      <c r="K659" s="23" t="s">
        <v>741</v>
      </c>
      <c r="N659" s="12" t="str">
        <f t="shared" si="85"/>
        <v>GA</v>
      </c>
      <c r="O659" s="12" t="str">
        <f t="shared" si="86"/>
        <v>G</v>
      </c>
      <c r="P659" s="12" t="str">
        <f t="shared" si="87"/>
        <v>C</v>
      </c>
    </row>
    <row r="660" spans="1:16" x14ac:dyDescent="0.3">
      <c r="A660" s="16" t="str">
        <f t="shared" si="82"/>
        <v>Industrial</v>
      </c>
      <c r="B660" s="52" t="str">
        <f>VLOOKUP(N660,Keys!$I$3:$J$21,2)</f>
        <v>Central Washoe County</v>
      </c>
      <c r="C660" s="52" t="str">
        <f>VLOOKUP(D660,Keys!$Q$3:$S$31,2)</f>
        <v>Reno,  Anderson Acres, Black Springs, Bordertown, Golden Valley, Lemmon Valley, Panther Valley, Rancho Haven, Red Rock, Sierra, Silver Knolls, Stead</v>
      </c>
      <c r="D660" s="57">
        <f>VLOOKUP(N660,Keys!$D$3:$E$118,2)</f>
        <v>89506</v>
      </c>
      <c r="E660" s="12" t="str">
        <f>VLOOKUP(G660,Keys!$A$3:$B$30,2)</f>
        <v>Industrial -- Square Foot Values</v>
      </c>
      <c r="F660" s="19" t="str">
        <f t="shared" si="80"/>
        <v>GAK</v>
      </c>
      <c r="G660" s="21" t="str">
        <f t="shared" si="81"/>
        <v>U</v>
      </c>
      <c r="H660" s="26" t="str">
        <f t="shared" si="83"/>
        <v>ftp://wcftp.washoecounty.us/outtoworld/Neighborhood_Atlas/GA.pdf</v>
      </c>
      <c r="I660" s="30" t="str">
        <f t="shared" si="84"/>
        <v>https://www2.washoecounty.us/assessor/cama/search_download.php?command=dnld&amp;list=nbcsearch&amp;nbc=GAKU</v>
      </c>
      <c r="J660" s="11" t="s">
        <v>1279</v>
      </c>
      <c r="K660" s="23" t="s">
        <v>744</v>
      </c>
      <c r="N660" s="12" t="str">
        <f t="shared" si="85"/>
        <v>GA</v>
      </c>
      <c r="O660" s="12" t="str">
        <f t="shared" si="86"/>
        <v>G</v>
      </c>
      <c r="P660" s="12" t="str">
        <f t="shared" si="87"/>
        <v>U</v>
      </c>
    </row>
    <row r="661" spans="1:16" x14ac:dyDescent="0.3">
      <c r="A661" s="16" t="str">
        <f t="shared" si="82"/>
        <v>Mobile Home Park</v>
      </c>
      <c r="B661" s="52" t="str">
        <f>VLOOKUP(N661,Keys!$I$3:$J$21,2)</f>
        <v>Central Washoe County</v>
      </c>
      <c r="C661" s="52" t="str">
        <f>VLOOKUP(D661,Keys!$Q$3:$S$31,2)</f>
        <v>Reno,  Anderson Acres, Black Springs, Bordertown, Golden Valley, Lemmon Valley, Panther Valley, Rancho Haven, Red Rock, Sierra, Silver Knolls, Stead</v>
      </c>
      <c r="D661" s="57">
        <f>VLOOKUP(N661,Keys!$D$3:$E$118,2)</f>
        <v>89506</v>
      </c>
      <c r="E661" s="12" t="str">
        <f>VLOOKUP(G661,Keys!$A$3:$B$30,2)</f>
        <v>MF - Mobile Home / RV Parks -- Per Unit Values (LUC 35)</v>
      </c>
      <c r="F661" s="19" t="str">
        <f t="shared" si="80"/>
        <v>GAN</v>
      </c>
      <c r="G661" s="21" t="str">
        <f t="shared" si="81"/>
        <v>N</v>
      </c>
      <c r="H661" s="26" t="str">
        <f t="shared" si="83"/>
        <v>ftp://wcftp.washoecounty.us/outtoworld/Neighborhood_Atlas/GA.pdf</v>
      </c>
      <c r="I661" s="30" t="str">
        <f t="shared" si="84"/>
        <v>https://www2.washoecounty.us/assessor/cama/search_download.php?command=dnld&amp;list=nbcsearch&amp;nbc=GANN</v>
      </c>
      <c r="J661" s="11" t="s">
        <v>1279</v>
      </c>
      <c r="K661" s="23" t="s">
        <v>747</v>
      </c>
      <c r="N661" s="12" t="str">
        <f t="shared" si="85"/>
        <v>GA</v>
      </c>
      <c r="O661" s="12" t="str">
        <f t="shared" si="86"/>
        <v>G</v>
      </c>
      <c r="P661" s="12" t="str">
        <f t="shared" si="87"/>
        <v>N</v>
      </c>
    </row>
    <row r="662" spans="1:16" x14ac:dyDescent="0.3">
      <c r="A662" s="16" t="str">
        <f t="shared" si="82"/>
        <v>Amber Meadows</v>
      </c>
      <c r="B662" s="52" t="str">
        <f>VLOOKUP(N662,Keys!$I$3:$J$21,2)</f>
        <v>Central Washoe County</v>
      </c>
      <c r="C662" s="52" t="str">
        <f>VLOOKUP(D662,Keys!$Q$3:$S$31,2)</f>
        <v>Reno,  Anderson Acres, Black Springs, Bordertown, Golden Valley, Lemmon Valley, Panther Valley, Rancho Haven, Red Rock, Sierra, Silver Knolls, Stead</v>
      </c>
      <c r="D662" s="57">
        <f>VLOOKUP(N662,Keys!$D$3:$E$118,2)</f>
        <v>89506</v>
      </c>
      <c r="E662" s="12" t="str">
        <f>VLOOKUP(G662,Keys!$A$3:$B$30,2)</f>
        <v>SFR 6,000 - 9,000 Sf Zoning -- Site Values</v>
      </c>
      <c r="F662" s="19" t="str">
        <f t="shared" si="80"/>
        <v>GAS</v>
      </c>
      <c r="G662" s="21" t="str">
        <f t="shared" si="81"/>
        <v>C</v>
      </c>
      <c r="H662" s="26" t="str">
        <f t="shared" si="83"/>
        <v>ftp://wcftp.washoecounty.us/outtoworld/Neighborhood_Atlas/GA.pdf</v>
      </c>
      <c r="I662" s="30" t="str">
        <f t="shared" si="84"/>
        <v>https://www2.washoecounty.us/assessor/cama/search_download.php?command=dnld&amp;list=nbcsearch&amp;nbc=GASC</v>
      </c>
      <c r="J662" s="11" t="s">
        <v>1279</v>
      </c>
      <c r="K662" s="23" t="s">
        <v>750</v>
      </c>
      <c r="N662" s="12" t="str">
        <f t="shared" si="85"/>
        <v>GA</v>
      </c>
      <c r="O662" s="12" t="str">
        <f t="shared" si="86"/>
        <v>G</v>
      </c>
      <c r="P662" s="12" t="str">
        <f t="shared" si="87"/>
        <v>C</v>
      </c>
    </row>
    <row r="663" spans="1:16" x14ac:dyDescent="0.3">
      <c r="A663" s="16" t="str">
        <f t="shared" si="82"/>
        <v>Government</v>
      </c>
      <c r="B663" s="52" t="str">
        <f>VLOOKUP(N663,Keys!$I$3:$J$21,2)</f>
        <v>Central Washoe County</v>
      </c>
      <c r="C663" s="52" t="str">
        <f>VLOOKUP(D663,Keys!$Q$3:$S$31,2)</f>
        <v>Reno,  Anderson Acres, Black Springs, Bordertown, Golden Valley, Lemmon Valley, Panther Valley, Rancho Haven, Red Rock, Sierra, Silver Knolls, Stead</v>
      </c>
      <c r="D663" s="57">
        <f>VLOOKUP(N663,Keys!$D$3:$E$118,2)</f>
        <v>89506</v>
      </c>
      <c r="E663" s="12" t="str">
        <f>VLOOKUP(G663,Keys!$A$3:$B$30,2)</f>
        <v>Centrally Assessed</v>
      </c>
      <c r="F663" s="19" t="str">
        <f t="shared" si="80"/>
        <v>GAY</v>
      </c>
      <c r="G663" s="21" t="str">
        <f t="shared" si="81"/>
        <v>Y</v>
      </c>
      <c r="H663" s="26" t="str">
        <f t="shared" si="83"/>
        <v>ftp://wcftp.washoecounty.us/outtoworld/Neighborhood_Atlas/GA.pdf</v>
      </c>
      <c r="I663" s="30" t="str">
        <f t="shared" si="84"/>
        <v>https://www2.washoecounty.us/assessor/cama/search_download.php?command=dnld&amp;list=nbcsearch&amp;nbc=GAYY</v>
      </c>
      <c r="J663" s="11" t="s">
        <v>1279</v>
      </c>
      <c r="K663" s="23" t="s">
        <v>753</v>
      </c>
      <c r="N663" s="12" t="str">
        <f t="shared" si="85"/>
        <v>GA</v>
      </c>
      <c r="O663" s="12" t="str">
        <f t="shared" si="86"/>
        <v>G</v>
      </c>
      <c r="P663" s="12" t="str">
        <f t="shared" si="87"/>
        <v>Y</v>
      </c>
    </row>
    <row r="664" spans="1:16" x14ac:dyDescent="0.3">
      <c r="A664" s="16" t="str">
        <f t="shared" si="82"/>
        <v>Golden Valley - 1/3 acres</v>
      </c>
      <c r="B664" s="52" t="str">
        <f>VLOOKUP(N664,Keys!$I$3:$J$21,2)</f>
        <v>Central Washoe County</v>
      </c>
      <c r="C664" s="52" t="str">
        <f>VLOOKUP(D664,Keys!$Q$3:$S$31,2)</f>
        <v>Reno,  Anderson Acres, Black Springs, Bordertown, Golden Valley, Lemmon Valley, Panther Valley, Rancho Haven, Red Rock, Sierra, Silver Knolls, Stead</v>
      </c>
      <c r="D664" s="57">
        <f>VLOOKUP(N664,Keys!$D$3:$E$118,2)</f>
        <v>89506</v>
      </c>
      <c r="E664" s="12" t="str">
        <f>VLOOKUP(G664,Keys!$A$3:$B$30,2)</f>
        <v>SFR 6,000 - 9,000 Sf Zoning -- Site Values</v>
      </c>
      <c r="F664" s="19" t="str">
        <f t="shared" si="80"/>
        <v>GBC</v>
      </c>
      <c r="G664" s="21" t="str">
        <f t="shared" si="81"/>
        <v>C</v>
      </c>
      <c r="H664" s="26" t="str">
        <f t="shared" si="83"/>
        <v>ftp://wcftp.washoecounty.us/outtoworld/Neighborhood_Atlas/GB.pdf</v>
      </c>
      <c r="I664" s="30" t="str">
        <f t="shared" si="84"/>
        <v>https://www2.washoecounty.us/assessor/cama/search_download.php?command=dnld&amp;list=nbcsearch&amp;nbc=GBCC</v>
      </c>
      <c r="J664" s="11" t="s">
        <v>1279</v>
      </c>
      <c r="K664" s="23" t="s">
        <v>756</v>
      </c>
      <c r="N664" s="12" t="str">
        <f t="shared" si="85"/>
        <v>GB</v>
      </c>
      <c r="O664" s="12" t="str">
        <f t="shared" si="86"/>
        <v>G</v>
      </c>
      <c r="P664" s="12" t="str">
        <f t="shared" si="87"/>
        <v>C</v>
      </c>
    </row>
    <row r="665" spans="1:16" x14ac:dyDescent="0.3">
      <c r="A665" s="16" t="str">
        <f t="shared" si="82"/>
        <v>Golden Valley - Northstar Ranch</v>
      </c>
      <c r="B665" s="52" t="str">
        <f>VLOOKUP(N665,Keys!$I$3:$J$21,2)</f>
        <v>Central Washoe County</v>
      </c>
      <c r="C665" s="52" t="str">
        <f>VLOOKUP(D665,Keys!$Q$3:$S$31,2)</f>
        <v>Reno,  Anderson Acres, Black Springs, Bordertown, Golden Valley, Lemmon Valley, Panther Valley, Rancho Haven, Red Rock, Sierra, Silver Knolls, Stead</v>
      </c>
      <c r="D665" s="57">
        <f>VLOOKUP(N665,Keys!$D$3:$E$118,2)</f>
        <v>89506</v>
      </c>
      <c r="E665" s="12" t="str">
        <f>VLOOKUP(G665,Keys!$A$3:$B$30,2)</f>
        <v>SFR 6,000 - 9,000 Sf Zoning -- Site Values</v>
      </c>
      <c r="F665" s="19" t="str">
        <f t="shared" si="80"/>
        <v>GBD</v>
      </c>
      <c r="G665" s="21" t="str">
        <f t="shared" si="81"/>
        <v>C</v>
      </c>
      <c r="H665" s="26" t="str">
        <f t="shared" si="83"/>
        <v>ftp://wcftp.washoecounty.us/outtoworld/Neighborhood_Atlas/GB.pdf</v>
      </c>
      <c r="I665" s="30" t="str">
        <f t="shared" si="84"/>
        <v>https://www2.washoecounty.us/assessor/cama/search_download.php?command=dnld&amp;list=nbcsearch&amp;nbc=GBDC</v>
      </c>
      <c r="J665" s="11" t="s">
        <v>1279</v>
      </c>
      <c r="K665" s="23" t="s">
        <v>759</v>
      </c>
      <c r="N665" s="12" t="str">
        <f t="shared" si="85"/>
        <v>GB</v>
      </c>
      <c r="O665" s="12" t="str">
        <f t="shared" si="86"/>
        <v>G</v>
      </c>
      <c r="P665" s="12" t="str">
        <f t="shared" si="87"/>
        <v>C</v>
      </c>
    </row>
    <row r="666" spans="1:16" x14ac:dyDescent="0.3">
      <c r="A666" s="16" t="str">
        <f t="shared" si="82"/>
        <v>Wild Stallion</v>
      </c>
      <c r="B666" s="52" t="str">
        <f>VLOOKUP(N666,Keys!$I$3:$J$21,2)</f>
        <v>Central Washoe County</v>
      </c>
      <c r="C666" s="52" t="str">
        <f>VLOOKUP(D666,Keys!$Q$3:$S$31,2)</f>
        <v>Reno,  Anderson Acres, Black Springs, Bordertown, Golden Valley, Lemmon Valley, Panther Valley, Rancho Haven, Red Rock, Sierra, Silver Knolls, Stead</v>
      </c>
      <c r="D666" s="57">
        <f>VLOOKUP(N666,Keys!$D$3:$E$118,2)</f>
        <v>89506</v>
      </c>
      <c r="E666" s="12" t="str">
        <f>VLOOKUP(G666,Keys!$A$3:$B$30,2)</f>
        <v>SFR 6,000 - 9,000 Sf Zoning -- Site Values</v>
      </c>
      <c r="F666" s="19" t="str">
        <f t="shared" si="80"/>
        <v>GBF</v>
      </c>
      <c r="G666" s="21" t="str">
        <f t="shared" si="81"/>
        <v>C</v>
      </c>
      <c r="H666" s="26" t="str">
        <f t="shared" si="83"/>
        <v>ftp://wcftp.washoecounty.us/outtoworld/Neighborhood_Atlas/GB.pdf</v>
      </c>
      <c r="I666" s="30" t="str">
        <f t="shared" si="84"/>
        <v>https://www2.washoecounty.us/assessor/cama/search_download.php?command=dnld&amp;list=nbcsearch&amp;nbc=GBFC</v>
      </c>
      <c r="J666" s="11" t="s">
        <v>1279</v>
      </c>
      <c r="K666" s="23" t="s">
        <v>762</v>
      </c>
      <c r="N666" s="12" t="str">
        <f t="shared" si="85"/>
        <v>GB</v>
      </c>
      <c r="O666" s="12" t="str">
        <f t="shared" si="86"/>
        <v>G</v>
      </c>
      <c r="P666" s="12" t="str">
        <f t="shared" si="87"/>
        <v>C</v>
      </c>
    </row>
    <row r="667" spans="1:16" x14ac:dyDescent="0.3">
      <c r="A667" s="16" t="str">
        <f t="shared" si="82"/>
        <v>Cold Springs 1ac</v>
      </c>
      <c r="B667" s="52" t="str">
        <f>VLOOKUP(N667,Keys!$I$3:$J$21,2)</f>
        <v>Central Washoe County</v>
      </c>
      <c r="C667" s="52" t="str">
        <f>VLOOKUP(D667,Keys!$Q$3:$S$31,2)</f>
        <v xml:space="preserve">Reno,  Bordertown, Cold Springs, Silver Knolls        </v>
      </c>
      <c r="D667" s="57">
        <f>VLOOKUP(N667,Keys!$D$3:$E$118,2)</f>
        <v>89508</v>
      </c>
      <c r="E667" s="12" t="str">
        <f>VLOOKUP(G667,Keys!$A$3:$B$30,2)</f>
        <v>SFR 1 Acre Zoning -- Site Values</v>
      </c>
      <c r="F667" s="19" t="str">
        <f t="shared" si="80"/>
        <v>GCA</v>
      </c>
      <c r="G667" s="21" t="str">
        <f t="shared" si="81"/>
        <v>F</v>
      </c>
      <c r="H667" s="26" t="str">
        <f t="shared" si="83"/>
        <v>ftp://wcftp.washoecounty.us/outtoworld/Neighborhood_Atlas/GC.pdf</v>
      </c>
      <c r="I667" s="30" t="str">
        <f t="shared" si="84"/>
        <v>https://www2.washoecounty.us/assessor/cama/search_download.php?command=dnld&amp;list=nbcsearch&amp;nbc=GCAF</v>
      </c>
      <c r="J667" s="11" t="s">
        <v>1279</v>
      </c>
      <c r="K667" s="23" t="s">
        <v>765</v>
      </c>
      <c r="N667" s="12" t="str">
        <f t="shared" si="85"/>
        <v>GC</v>
      </c>
      <c r="O667" s="12" t="str">
        <f t="shared" si="86"/>
        <v>G</v>
      </c>
      <c r="P667" s="12" t="str">
        <f t="shared" si="87"/>
        <v>F</v>
      </c>
    </row>
    <row r="668" spans="1:16" x14ac:dyDescent="0.3">
      <c r="A668" s="16" t="str">
        <f t="shared" si="82"/>
        <v>Cold Springs Small Lots</v>
      </c>
      <c r="B668" s="52" t="str">
        <f>VLOOKUP(N668,Keys!$I$3:$J$21,2)</f>
        <v>Central Washoe County</v>
      </c>
      <c r="C668" s="52" t="str">
        <f>VLOOKUP(D668,Keys!$Q$3:$S$31,2)</f>
        <v xml:space="preserve">Reno,  Bordertown, Cold Springs, Silver Knolls        </v>
      </c>
      <c r="D668" s="57">
        <f>VLOOKUP(N668,Keys!$D$3:$E$118,2)</f>
        <v>89508</v>
      </c>
      <c r="E668" s="12" t="str">
        <f>VLOOKUP(G668,Keys!$A$3:$B$30,2)</f>
        <v>SFR 12,000 - 15,000 Sf Zoning -- Site Values</v>
      </c>
      <c r="F668" s="19" t="str">
        <f t="shared" si="80"/>
        <v>GCD</v>
      </c>
      <c r="G668" s="21" t="str">
        <f t="shared" si="81"/>
        <v>D</v>
      </c>
      <c r="H668" s="26" t="str">
        <f t="shared" si="83"/>
        <v>ftp://wcftp.washoecounty.us/outtoworld/Neighborhood_Atlas/GC.pdf</v>
      </c>
      <c r="I668" s="30" t="str">
        <f t="shared" si="84"/>
        <v>https://www2.washoecounty.us/assessor/cama/search_download.php?command=dnld&amp;list=nbcsearch&amp;nbc=GCDD</v>
      </c>
      <c r="J668" s="11" t="s">
        <v>1279</v>
      </c>
      <c r="K668" s="23" t="s">
        <v>768</v>
      </c>
      <c r="N668" s="12" t="str">
        <f t="shared" si="85"/>
        <v>GC</v>
      </c>
      <c r="O668" s="12" t="str">
        <f t="shared" si="86"/>
        <v>G</v>
      </c>
      <c r="P668" s="12" t="str">
        <f t="shared" si="87"/>
        <v>D</v>
      </c>
    </row>
    <row r="669" spans="1:16" x14ac:dyDescent="0.3">
      <c r="A669" s="16" t="str">
        <f t="shared" si="82"/>
        <v>Cold Springs Valley Homes</v>
      </c>
      <c r="B669" s="52" t="str">
        <f>VLOOKUP(N669,Keys!$I$3:$J$21,2)</f>
        <v>Central Washoe County</v>
      </c>
      <c r="C669" s="52" t="str">
        <f>VLOOKUP(D669,Keys!$Q$3:$S$31,2)</f>
        <v xml:space="preserve">Reno,  Bordertown, Cold Springs, Silver Knolls        </v>
      </c>
      <c r="D669" s="57">
        <f>VLOOKUP(N669,Keys!$D$3:$E$118,2)</f>
        <v>89508</v>
      </c>
      <c r="E669" s="12" t="str">
        <f>VLOOKUP(G669,Keys!$A$3:$B$30,2)</f>
        <v>SFR 12,000 - 15,000 Sf Zoning -- Site Values</v>
      </c>
      <c r="F669" s="19" t="str">
        <f t="shared" si="80"/>
        <v>GCF</v>
      </c>
      <c r="G669" s="21" t="str">
        <f t="shared" si="81"/>
        <v>D</v>
      </c>
      <c r="H669" s="26" t="str">
        <f t="shared" si="83"/>
        <v>ftp://wcftp.washoecounty.us/outtoworld/Neighborhood_Atlas/GC.pdf</v>
      </c>
      <c r="I669" s="30" t="str">
        <f t="shared" si="84"/>
        <v>https://www2.washoecounty.us/assessor/cama/search_download.php?command=dnld&amp;list=nbcsearch&amp;nbc=GCFD</v>
      </c>
      <c r="J669" s="11" t="s">
        <v>1279</v>
      </c>
      <c r="K669" s="23" t="s">
        <v>771</v>
      </c>
      <c r="N669" s="12" t="str">
        <f t="shared" si="85"/>
        <v>GC</v>
      </c>
      <c r="O669" s="12" t="str">
        <f t="shared" si="86"/>
        <v>G</v>
      </c>
      <c r="P669" s="12" t="str">
        <f t="shared" si="87"/>
        <v>D</v>
      </c>
    </row>
    <row r="670" spans="1:16" x14ac:dyDescent="0.3">
      <c r="A670" s="16" t="str">
        <f t="shared" si="82"/>
        <v>Commercial</v>
      </c>
      <c r="B670" s="52" t="str">
        <f>VLOOKUP(N670,Keys!$I$3:$J$21,2)</f>
        <v>Central Washoe County</v>
      </c>
      <c r="C670" s="52" t="str">
        <f>VLOOKUP(D670,Keys!$Q$3:$S$31,2)</f>
        <v xml:space="preserve">Reno,  Bordertown, Cold Springs, Silver Knolls        </v>
      </c>
      <c r="D670" s="57">
        <f>VLOOKUP(N670,Keys!$D$3:$E$118,2)</f>
        <v>89508</v>
      </c>
      <c r="E670" s="12" t="str">
        <f>VLOOKUP(G670,Keys!$A$3:$B$30,2)</f>
        <v>Commercial - General -- Square Foot Values</v>
      </c>
      <c r="F670" s="19" t="str">
        <f t="shared" si="80"/>
        <v>GCI</v>
      </c>
      <c r="G670" s="21" t="str">
        <f t="shared" si="81"/>
        <v>Q</v>
      </c>
      <c r="H670" s="26" t="str">
        <f t="shared" si="83"/>
        <v>ftp://wcftp.washoecounty.us/outtoworld/Neighborhood_Atlas/GC.pdf</v>
      </c>
      <c r="I670" s="30" t="str">
        <f t="shared" si="84"/>
        <v>https://www2.washoecounty.us/assessor/cama/search_download.php?command=dnld&amp;list=nbcsearch&amp;nbc=GCIQ</v>
      </c>
      <c r="J670" s="11" t="s">
        <v>1279</v>
      </c>
      <c r="K670" s="23" t="s">
        <v>774</v>
      </c>
      <c r="N670" s="12" t="str">
        <f t="shared" si="85"/>
        <v>GC</v>
      </c>
      <c r="O670" s="12" t="str">
        <f t="shared" si="86"/>
        <v>G</v>
      </c>
      <c r="P670" s="12" t="str">
        <f t="shared" si="87"/>
        <v>Q</v>
      </c>
    </row>
    <row r="671" spans="1:16" x14ac:dyDescent="0.3">
      <c r="A671" s="16" t="str">
        <f t="shared" si="82"/>
        <v>Large Acreage Parcels, GR Zoning</v>
      </c>
      <c r="B671" s="52" t="str">
        <f>VLOOKUP(N671,Keys!$I$3:$J$21,2)</f>
        <v>Central Washoe County</v>
      </c>
      <c r="C671" s="52" t="str">
        <f>VLOOKUP(D671,Keys!$Q$3:$S$31,2)</f>
        <v xml:space="preserve">Reno,  Bordertown, Cold Springs, Silver Knolls        </v>
      </c>
      <c r="D671" s="57">
        <f>VLOOKUP(N671,Keys!$D$3:$E$118,2)</f>
        <v>89508</v>
      </c>
      <c r="E671" s="12" t="str">
        <f>VLOOKUP(G671,Keys!$A$3:$B$30,2)</f>
        <v>Centrally Assessed</v>
      </c>
      <c r="F671" s="19" t="str">
        <f t="shared" si="80"/>
        <v>GCL</v>
      </c>
      <c r="G671" s="21" t="str">
        <f t="shared" si="81"/>
        <v>Z</v>
      </c>
      <c r="H671" s="26" t="str">
        <f t="shared" si="83"/>
        <v>ftp://wcftp.washoecounty.us/outtoworld/Neighborhood_Atlas/GC.pdf</v>
      </c>
      <c r="I671" s="30" t="str">
        <f t="shared" si="84"/>
        <v>https://www2.washoecounty.us/assessor/cama/search_download.php?command=dnld&amp;list=nbcsearch&amp;nbc=GCLZ</v>
      </c>
      <c r="J671" s="11" t="s">
        <v>1279</v>
      </c>
      <c r="K671" s="23" t="s">
        <v>777</v>
      </c>
      <c r="N671" s="12" t="str">
        <f t="shared" si="85"/>
        <v>GC</v>
      </c>
      <c r="O671" s="12" t="str">
        <f t="shared" si="86"/>
        <v>G</v>
      </c>
      <c r="P671" s="12" t="str">
        <f t="shared" si="87"/>
        <v>Z</v>
      </c>
    </row>
    <row r="672" spans="1:16" x14ac:dyDescent="0.3">
      <c r="A672" s="16" t="str">
        <f t="shared" si="82"/>
        <v>Bordertown</v>
      </c>
      <c r="B672" s="52" t="str">
        <f>VLOOKUP(N672,Keys!$I$3:$J$21,2)</f>
        <v>Central Washoe County</v>
      </c>
      <c r="C672" s="52" t="str">
        <f>VLOOKUP(D672,Keys!$Q$3:$S$31,2)</f>
        <v xml:space="preserve">Reno,  Bordertown, Cold Springs, Silver Knolls        </v>
      </c>
      <c r="D672" s="57">
        <f>VLOOKUP(N672,Keys!$D$3:$E$118,2)</f>
        <v>89508</v>
      </c>
      <c r="E672" s="12" t="str">
        <f>VLOOKUP(G672,Keys!$A$3:$B$30,2)</f>
        <v>Casino -- Square Foot Values</v>
      </c>
      <c r="F672" s="19" t="str">
        <f t="shared" si="80"/>
        <v>GCO</v>
      </c>
      <c r="G672" s="21" t="str">
        <f t="shared" si="81"/>
        <v>S</v>
      </c>
      <c r="H672" s="26" t="str">
        <f t="shared" si="83"/>
        <v>ftp://wcftp.washoecounty.us/outtoworld/Neighborhood_Atlas/GC.pdf</v>
      </c>
      <c r="I672" s="30" t="str">
        <f t="shared" si="84"/>
        <v>https://www2.washoecounty.us/assessor/cama/search_download.php?command=dnld&amp;list=nbcsearch&amp;nbc=GCOS</v>
      </c>
      <c r="J672" s="11" t="s">
        <v>1279</v>
      </c>
      <c r="K672" s="23" t="s">
        <v>780</v>
      </c>
      <c r="N672" s="12" t="str">
        <f t="shared" si="85"/>
        <v>GC</v>
      </c>
      <c r="O672" s="12" t="str">
        <f t="shared" si="86"/>
        <v>G</v>
      </c>
      <c r="P672" s="12" t="str">
        <f t="shared" si="87"/>
        <v>S</v>
      </c>
    </row>
    <row r="673" spans="1:16" x14ac:dyDescent="0.3">
      <c r="A673" s="16" t="str">
        <f t="shared" si="82"/>
        <v>Ag Land</v>
      </c>
      <c r="B673" s="52" t="str">
        <f>VLOOKUP(N673,Keys!$I$3:$J$21,2)</f>
        <v>Central Washoe County</v>
      </c>
      <c r="C673" s="52" t="str">
        <f>VLOOKUP(D673,Keys!$Q$3:$S$31,2)</f>
        <v xml:space="preserve">Reno,  Bordertown, Cold Springs, Silver Knolls        </v>
      </c>
      <c r="D673" s="57">
        <f>VLOOKUP(N673,Keys!$D$3:$E$118,2)</f>
        <v>89508</v>
      </c>
      <c r="E673" s="12" t="str">
        <f>VLOOKUP(G673,Keys!$A$3:$B$30,2)</f>
        <v>Possessory Interest Parcels</v>
      </c>
      <c r="F673" s="19" t="str">
        <f t="shared" si="80"/>
        <v>GCW</v>
      </c>
      <c r="G673" s="21" t="str">
        <f t="shared" si="81"/>
        <v>W</v>
      </c>
      <c r="H673" s="26" t="str">
        <f t="shared" si="83"/>
        <v>ftp://wcftp.washoecounty.us/outtoworld/Neighborhood_Atlas/GC.pdf</v>
      </c>
      <c r="I673" s="30" t="str">
        <f t="shared" si="84"/>
        <v>https://www2.washoecounty.us/assessor/cama/search_download.php?command=dnld&amp;list=nbcsearch&amp;nbc=GCWW</v>
      </c>
      <c r="J673" s="11" t="s">
        <v>1279</v>
      </c>
      <c r="K673" s="23" t="s">
        <v>783</v>
      </c>
      <c r="N673" s="12" t="str">
        <f t="shared" si="85"/>
        <v>GC</v>
      </c>
      <c r="O673" s="12" t="str">
        <f t="shared" si="86"/>
        <v>G</v>
      </c>
      <c r="P673" s="12" t="str">
        <f t="shared" si="87"/>
        <v>W</v>
      </c>
    </row>
    <row r="674" spans="1:16" x14ac:dyDescent="0.3">
      <c r="A674" s="16" t="str">
        <f t="shared" si="82"/>
        <v>Red Rock - Silver Knolls</v>
      </c>
      <c r="B674" s="52" t="str">
        <f>VLOOKUP(N674,Keys!$I$3:$J$21,2)</f>
        <v>Central Washoe County</v>
      </c>
      <c r="C674" s="52" t="str">
        <f>VLOOKUP(D674,Keys!$Q$3:$S$31,2)</f>
        <v xml:space="preserve">Reno,  Bordertown, Cold Springs, Silver Knolls        </v>
      </c>
      <c r="D674" s="57">
        <f>VLOOKUP(N674,Keys!$D$3:$E$118,2)</f>
        <v>89508</v>
      </c>
      <c r="E674" s="12" t="str">
        <f>VLOOKUP(G674,Keys!$A$3:$B$30,2)</f>
        <v>SFR 1 Acre Zoning -- Site Values</v>
      </c>
      <c r="F674" s="19" t="str">
        <f t="shared" si="80"/>
        <v>GDB</v>
      </c>
      <c r="G674" s="21" t="str">
        <f t="shared" si="81"/>
        <v>F</v>
      </c>
      <c r="H674" s="26" t="str">
        <f t="shared" si="83"/>
        <v>ftp://wcftp.washoecounty.us/outtoworld/Neighborhood_Atlas/GD.pdf</v>
      </c>
      <c r="I674" s="30" t="str">
        <f t="shared" si="84"/>
        <v>https://www2.washoecounty.us/assessor/cama/search_download.php?command=dnld&amp;list=nbcsearch&amp;nbc=GDBF</v>
      </c>
      <c r="J674" s="11" t="s">
        <v>1279</v>
      </c>
      <c r="K674" s="23" t="s">
        <v>786</v>
      </c>
      <c r="N674" s="12" t="str">
        <f t="shared" si="85"/>
        <v>GD</v>
      </c>
      <c r="O674" s="12" t="str">
        <f t="shared" si="86"/>
        <v>G</v>
      </c>
      <c r="P674" s="12" t="str">
        <f t="shared" si="87"/>
        <v>F</v>
      </c>
    </row>
    <row r="675" spans="1:16" x14ac:dyDescent="0.3">
      <c r="A675" s="16" t="str">
        <f t="shared" si="82"/>
        <v>Token/Common Area</v>
      </c>
      <c r="B675" s="52" t="str">
        <f>VLOOKUP(N675,Keys!$I$3:$J$21,2)</f>
        <v>Central Washoe County</v>
      </c>
      <c r="C675" s="52" t="str">
        <f>VLOOKUP(D675,Keys!$Q$3:$S$31,2)</f>
        <v xml:space="preserve">Reno,  Bordertown, Cold Springs, Silver Knolls        </v>
      </c>
      <c r="D675" s="57">
        <f>VLOOKUP(N675,Keys!$D$3:$E$118,2)</f>
        <v>89508</v>
      </c>
      <c r="E675" s="12" t="str">
        <f>VLOOKUP(G675,Keys!$A$3:$B$30,2)</f>
        <v>Token Values -- Common Area / Splinters / Unbuildable</v>
      </c>
      <c r="F675" s="19" t="str">
        <f t="shared" si="80"/>
        <v>GDV</v>
      </c>
      <c r="G675" s="21" t="str">
        <f t="shared" si="81"/>
        <v>V</v>
      </c>
      <c r="H675" s="26" t="str">
        <f t="shared" si="83"/>
        <v>ftp://wcftp.washoecounty.us/outtoworld/Neighborhood_Atlas/GD.pdf</v>
      </c>
      <c r="I675" s="30" t="str">
        <f t="shared" si="84"/>
        <v>https://www2.washoecounty.us/assessor/cama/search_download.php?command=dnld&amp;list=nbcsearch&amp;nbc=GDVV</v>
      </c>
      <c r="J675" s="11" t="s">
        <v>1279</v>
      </c>
      <c r="K675" s="23" t="s">
        <v>789</v>
      </c>
      <c r="N675" s="12" t="str">
        <f t="shared" si="85"/>
        <v>GD</v>
      </c>
      <c r="O675" s="12" t="str">
        <f t="shared" si="86"/>
        <v>G</v>
      </c>
      <c r="P675" s="12" t="str">
        <f t="shared" si="87"/>
        <v>V</v>
      </c>
    </row>
    <row r="676" spans="1:16" x14ac:dyDescent="0.3">
      <c r="A676" s="16" t="str">
        <f t="shared" si="82"/>
        <v>Red Rock - Silver Shores</v>
      </c>
      <c r="B676" s="52" t="str">
        <f>VLOOKUP(N676,Keys!$I$3:$J$21,2)</f>
        <v>Central Washoe County</v>
      </c>
      <c r="C676" s="52" t="str">
        <f>VLOOKUP(D676,Keys!$Q$3:$S$31,2)</f>
        <v>Reno,  Anderson Acres, Black Springs, Bordertown, Golden Valley, Lemmon Valley, Panther Valley, Rancho Haven, Red Rock, Sierra, Silver Knolls, Stead</v>
      </c>
      <c r="D676" s="57">
        <f>VLOOKUP(N676,Keys!$D$3:$E$118,2)</f>
        <v>89506</v>
      </c>
      <c r="E676" s="12" t="str">
        <f>VLOOKUP(G676,Keys!$A$3:$B$30,2)</f>
        <v>SFR 6,000 - 9,000 Sf Zoning -- Site Values</v>
      </c>
      <c r="F676" s="19" t="str">
        <f t="shared" si="80"/>
        <v>GEA</v>
      </c>
      <c r="G676" s="21" t="str">
        <f t="shared" si="81"/>
        <v>C</v>
      </c>
      <c r="H676" s="26" t="str">
        <f t="shared" si="83"/>
        <v>ftp://wcftp.washoecounty.us/outtoworld/Neighborhood_Atlas/GE.pdf</v>
      </c>
      <c r="I676" s="30" t="str">
        <f t="shared" si="84"/>
        <v>https://www2.washoecounty.us/assessor/cama/search_download.php?command=dnld&amp;list=nbcsearch&amp;nbc=GEAC</v>
      </c>
      <c r="J676" s="11" t="s">
        <v>1279</v>
      </c>
      <c r="K676" s="23" t="s">
        <v>792</v>
      </c>
      <c r="N676" s="12" t="str">
        <f t="shared" si="85"/>
        <v>GE</v>
      </c>
      <c r="O676" s="12" t="str">
        <f t="shared" si="86"/>
        <v>G</v>
      </c>
      <c r="P676" s="12" t="str">
        <f t="shared" si="87"/>
        <v>C</v>
      </c>
    </row>
    <row r="677" spans="1:16" x14ac:dyDescent="0.3">
      <c r="A677" s="16" t="str">
        <f t="shared" si="82"/>
        <v>Leareno Estates</v>
      </c>
      <c r="B677" s="52" t="str">
        <f>VLOOKUP(N677,Keys!$I$3:$J$21,2)</f>
        <v>Central Washoe County</v>
      </c>
      <c r="C677" s="52" t="str">
        <f>VLOOKUP(D677,Keys!$Q$3:$S$31,2)</f>
        <v>Reno,  Anderson Acres, Black Springs, Bordertown, Golden Valley, Lemmon Valley, Panther Valley, Rancho Haven, Red Rock, Sierra, Silver Knolls, Stead</v>
      </c>
      <c r="D677" s="57">
        <f>VLOOKUP(N677,Keys!$D$3:$E$118,2)</f>
        <v>89506</v>
      </c>
      <c r="E677" s="12" t="str">
        <f>VLOOKUP(G677,Keys!$A$3:$B$30,2)</f>
        <v>SFR 6,000 - 9,000 Sf Zoning -- Site Values</v>
      </c>
      <c r="F677" s="19" t="str">
        <f t="shared" si="80"/>
        <v>GEB</v>
      </c>
      <c r="G677" s="21" t="str">
        <f t="shared" si="81"/>
        <v>C</v>
      </c>
      <c r="H677" s="26" t="str">
        <f t="shared" si="83"/>
        <v>ftp://wcftp.washoecounty.us/outtoworld/Neighborhood_Atlas/GE.pdf</v>
      </c>
      <c r="I677" s="30" t="str">
        <f t="shared" si="84"/>
        <v>https://www2.washoecounty.us/assessor/cama/search_download.php?command=dnld&amp;list=nbcsearch&amp;nbc=GEBC</v>
      </c>
      <c r="J677" s="11" t="s">
        <v>1279</v>
      </c>
      <c r="K677" s="23" t="s">
        <v>795</v>
      </c>
      <c r="N677" s="12" t="str">
        <f t="shared" si="85"/>
        <v>GE</v>
      </c>
      <c r="O677" s="12" t="str">
        <f t="shared" si="86"/>
        <v>G</v>
      </c>
      <c r="P677" s="12" t="str">
        <f t="shared" si="87"/>
        <v>C</v>
      </c>
    </row>
    <row r="678" spans="1:16" x14ac:dyDescent="0.3">
      <c r="A678" s="16" t="str">
        <f t="shared" si="82"/>
        <v>Stead - Mesa Star</v>
      </c>
      <c r="B678" s="52" t="str">
        <f>VLOOKUP(N678,Keys!$I$3:$J$21,2)</f>
        <v>Central Washoe County</v>
      </c>
      <c r="C678" s="52" t="str">
        <f>VLOOKUP(D678,Keys!$Q$3:$S$31,2)</f>
        <v>Reno,  Anderson Acres, Black Springs, Bordertown, Golden Valley, Lemmon Valley, Panther Valley, Rancho Haven, Red Rock, Sierra, Silver Knolls, Stead</v>
      </c>
      <c r="D678" s="57">
        <f>VLOOKUP(N678,Keys!$D$3:$E$118,2)</f>
        <v>89506</v>
      </c>
      <c r="E678" s="12" t="str">
        <f>VLOOKUP(G678,Keys!$A$3:$B$30,2)</f>
        <v>SFR &lt; 6,000 Sf -- Patio Homes -- Site Values</v>
      </c>
      <c r="F678" s="19" t="str">
        <f t="shared" si="80"/>
        <v>GED</v>
      </c>
      <c r="G678" s="21" t="str">
        <f t="shared" si="81"/>
        <v>B</v>
      </c>
      <c r="H678" s="26" t="str">
        <f t="shared" si="83"/>
        <v>ftp://wcftp.washoecounty.us/outtoworld/Neighborhood_Atlas/GE.pdf</v>
      </c>
      <c r="I678" s="30" t="str">
        <f t="shared" si="84"/>
        <v>https://www2.washoecounty.us/assessor/cama/search_download.php?command=dnld&amp;list=nbcsearch&amp;nbc=GEDB</v>
      </c>
      <c r="J678" s="11" t="s">
        <v>1279</v>
      </c>
      <c r="K678" s="23" t="s">
        <v>798</v>
      </c>
      <c r="N678" s="12" t="str">
        <f t="shared" si="85"/>
        <v>GE</v>
      </c>
      <c r="O678" s="12" t="str">
        <f t="shared" si="86"/>
        <v>G</v>
      </c>
      <c r="P678" s="12" t="str">
        <f t="shared" si="87"/>
        <v>B</v>
      </c>
    </row>
    <row r="679" spans="1:16" x14ac:dyDescent="0.3">
      <c r="A679" s="16" t="str">
        <f t="shared" si="82"/>
        <v>Stead - Sierra Shadow MH Park</v>
      </c>
      <c r="B679" s="52" t="str">
        <f>VLOOKUP(N679,Keys!$I$3:$J$21,2)</f>
        <v>Central Washoe County</v>
      </c>
      <c r="C679" s="52" t="str">
        <f>VLOOKUP(D679,Keys!$Q$3:$S$31,2)</f>
        <v>Reno,  Anderson Acres, Black Springs, Bordertown, Golden Valley, Lemmon Valley, Panther Valley, Rancho Haven, Red Rock, Sierra, Silver Knolls, Stead</v>
      </c>
      <c r="D679" s="57">
        <f>VLOOKUP(N679,Keys!$D$3:$E$118,2)</f>
        <v>89506</v>
      </c>
      <c r="E679" s="12" t="str">
        <f>VLOOKUP(G679,Keys!$A$3:$B$30,2)</f>
        <v>MF - Mobile Home / RV Parks -- Per Unit Values (LUC 35)</v>
      </c>
      <c r="F679" s="19" t="str">
        <f t="shared" si="80"/>
        <v>GED</v>
      </c>
      <c r="G679" s="21" t="str">
        <f t="shared" si="81"/>
        <v>N</v>
      </c>
      <c r="H679" s="26" t="str">
        <f t="shared" si="83"/>
        <v>ftp://wcftp.washoecounty.us/outtoworld/Neighborhood_Atlas/GE.pdf</v>
      </c>
      <c r="I679" s="30" t="str">
        <f t="shared" si="84"/>
        <v>https://www2.washoecounty.us/assessor/cama/search_download.php?command=dnld&amp;list=nbcsearch&amp;nbc=GEDN</v>
      </c>
      <c r="J679" s="11" t="s">
        <v>1279</v>
      </c>
      <c r="K679" s="23" t="s">
        <v>801</v>
      </c>
      <c r="N679" s="12" t="str">
        <f t="shared" si="85"/>
        <v>GE</v>
      </c>
      <c r="O679" s="12" t="str">
        <f t="shared" si="86"/>
        <v>G</v>
      </c>
      <c r="P679" s="12" t="str">
        <f t="shared" si="87"/>
        <v>N</v>
      </c>
    </row>
    <row r="680" spans="1:16" x14ac:dyDescent="0.3">
      <c r="A680" s="16" t="str">
        <f t="shared" si="82"/>
        <v>Silver Lake SFRs</v>
      </c>
      <c r="B680" s="52" t="str">
        <f>VLOOKUP(N680,Keys!$I$3:$J$21,2)</f>
        <v>Central Washoe County</v>
      </c>
      <c r="C680" s="52" t="str">
        <f>VLOOKUP(D680,Keys!$Q$3:$S$31,2)</f>
        <v>Reno,  Anderson Acres, Black Springs, Bordertown, Golden Valley, Lemmon Valley, Panther Valley, Rancho Haven, Red Rock, Sierra, Silver Knolls, Stead</v>
      </c>
      <c r="D680" s="57">
        <f>VLOOKUP(N680,Keys!$D$3:$E$118,2)</f>
        <v>89506</v>
      </c>
      <c r="E680" s="12" t="str">
        <f>VLOOKUP(G680,Keys!$A$3:$B$30,2)</f>
        <v>SFR &lt; 6,000 Sf -- Patio Homes -- Site Values</v>
      </c>
      <c r="F680" s="19" t="str">
        <f t="shared" si="80"/>
        <v>GEE</v>
      </c>
      <c r="G680" s="21" t="str">
        <f t="shared" si="81"/>
        <v>B</v>
      </c>
      <c r="H680" s="26" t="str">
        <f t="shared" si="83"/>
        <v>ftp://wcftp.washoecounty.us/outtoworld/Neighborhood_Atlas/GE.pdf</v>
      </c>
      <c r="I680" s="30" t="str">
        <f t="shared" si="84"/>
        <v>https://www2.washoecounty.us/assessor/cama/search_download.php?command=dnld&amp;list=nbcsearch&amp;nbc=GEEB</v>
      </c>
      <c r="J680" s="11" t="s">
        <v>1279</v>
      </c>
      <c r="K680" s="23" t="s">
        <v>804</v>
      </c>
      <c r="N680" s="12" t="str">
        <f t="shared" si="85"/>
        <v>GE</v>
      </c>
      <c r="O680" s="12" t="str">
        <f t="shared" si="86"/>
        <v>G</v>
      </c>
      <c r="P680" s="12" t="str">
        <f t="shared" si="87"/>
        <v>B</v>
      </c>
    </row>
    <row r="681" spans="1:16" x14ac:dyDescent="0.3">
      <c r="A681" s="16" t="str">
        <f t="shared" si="82"/>
        <v>Stead - Granite Hills</v>
      </c>
      <c r="B681" s="52" t="str">
        <f>VLOOKUP(N681,Keys!$I$3:$J$21,2)</f>
        <v>Central Washoe County</v>
      </c>
      <c r="C681" s="52" t="str">
        <f>VLOOKUP(D681,Keys!$Q$3:$S$31,2)</f>
        <v>Reno,  Anderson Acres, Black Springs, Bordertown, Golden Valley, Lemmon Valley, Panther Valley, Rancho Haven, Red Rock, Sierra, Silver Knolls, Stead</v>
      </c>
      <c r="D681" s="57">
        <f>VLOOKUP(N681,Keys!$D$3:$E$118,2)</f>
        <v>89506</v>
      </c>
      <c r="E681" s="12" t="str">
        <f>VLOOKUP(G681,Keys!$A$3:$B$30,2)</f>
        <v>SFR 6,000 - 9,000 Sf Zoning -- Site Values</v>
      </c>
      <c r="F681" s="19" t="str">
        <f t="shared" si="80"/>
        <v>GEF</v>
      </c>
      <c r="G681" s="21" t="str">
        <f t="shared" si="81"/>
        <v>C</v>
      </c>
      <c r="H681" s="26" t="str">
        <f t="shared" si="83"/>
        <v>ftp://wcftp.washoecounty.us/outtoworld/Neighborhood_Atlas/GE.pdf</v>
      </c>
      <c r="I681" s="30" t="str">
        <f t="shared" si="84"/>
        <v>https://www2.washoecounty.us/assessor/cama/search_download.php?command=dnld&amp;list=nbcsearch&amp;nbc=GEFC</v>
      </c>
      <c r="J681" s="11" t="s">
        <v>1279</v>
      </c>
      <c r="K681" s="23" t="s">
        <v>807</v>
      </c>
      <c r="N681" s="12" t="str">
        <f t="shared" si="85"/>
        <v>GE</v>
      </c>
      <c r="O681" s="12" t="str">
        <f t="shared" si="86"/>
        <v>G</v>
      </c>
      <c r="P681" s="12" t="str">
        <f t="shared" si="87"/>
        <v>C</v>
      </c>
    </row>
    <row r="682" spans="1:16" x14ac:dyDescent="0.3">
      <c r="A682" s="16" t="str">
        <f t="shared" si="82"/>
        <v>Sierra Sage Golf Course</v>
      </c>
      <c r="B682" s="52" t="str">
        <f>VLOOKUP(N682,Keys!$I$3:$J$21,2)</f>
        <v>Central Washoe County</v>
      </c>
      <c r="C682" s="52" t="str">
        <f>VLOOKUP(D682,Keys!$Q$3:$S$31,2)</f>
        <v>Reno,  Anderson Acres, Black Springs, Bordertown, Golden Valley, Lemmon Valley, Panther Valley, Rancho Haven, Red Rock, Sierra, Silver Knolls, Stead</v>
      </c>
      <c r="D682" s="57">
        <f>VLOOKUP(N682,Keys!$D$3:$E$118,2)</f>
        <v>89506</v>
      </c>
      <c r="E682" s="12" t="str">
        <f>VLOOKUP(G682,Keys!$A$3:$B$30,2)</f>
        <v>Possessory Interest Parcels</v>
      </c>
      <c r="F682" s="19" t="str">
        <f t="shared" si="80"/>
        <v>GEG</v>
      </c>
      <c r="G682" s="21" t="str">
        <f t="shared" si="81"/>
        <v>W</v>
      </c>
      <c r="H682" s="26" t="str">
        <f t="shared" si="83"/>
        <v>ftp://wcftp.washoecounty.us/outtoworld/Neighborhood_Atlas/GE.pdf</v>
      </c>
      <c r="I682" s="30" t="str">
        <f t="shared" si="84"/>
        <v>https://www2.washoecounty.us/assessor/cama/search_download.php?command=dnld&amp;list=nbcsearch&amp;nbc=GEGW</v>
      </c>
      <c r="J682" s="11" t="s">
        <v>1279</v>
      </c>
      <c r="K682" s="23" t="s">
        <v>810</v>
      </c>
      <c r="N682" s="12" t="str">
        <f t="shared" si="85"/>
        <v>GE</v>
      </c>
      <c r="O682" s="12" t="str">
        <f t="shared" si="86"/>
        <v>G</v>
      </c>
      <c r="P682" s="12" t="str">
        <f t="shared" si="87"/>
        <v>W</v>
      </c>
    </row>
    <row r="683" spans="1:16" x14ac:dyDescent="0.3">
      <c r="A683" s="16" t="str">
        <f t="shared" si="82"/>
        <v>Vacant SFR Land (SF6 Zoning)</v>
      </c>
      <c r="B683" s="52" t="str">
        <f>VLOOKUP(N683,Keys!$I$3:$J$21,2)</f>
        <v>Central Washoe County</v>
      </c>
      <c r="C683" s="52" t="str">
        <f>VLOOKUP(D683,Keys!$Q$3:$S$31,2)</f>
        <v>Reno,  Anderson Acres, Black Springs, Bordertown, Golden Valley, Lemmon Valley, Panther Valley, Rancho Haven, Red Rock, Sierra, Silver Knolls, Stead</v>
      </c>
      <c r="D683" s="57">
        <f>VLOOKUP(N683,Keys!$D$3:$E$118,2)</f>
        <v>89506</v>
      </c>
      <c r="E683" s="12" t="str">
        <f>VLOOKUP(G683,Keys!$A$3:$B$30,2)</f>
        <v>SFR 6,000 - 9,000 Sf Zoning -- Site Values</v>
      </c>
      <c r="F683" s="19" t="str">
        <f t="shared" si="80"/>
        <v>GEK</v>
      </c>
      <c r="G683" s="21" t="str">
        <f t="shared" si="81"/>
        <v>C</v>
      </c>
      <c r="H683" s="26" t="str">
        <f t="shared" si="83"/>
        <v>ftp://wcftp.washoecounty.us/outtoworld/Neighborhood_Atlas/GE.pdf</v>
      </c>
      <c r="I683" s="30" t="str">
        <f t="shared" si="84"/>
        <v>https://www2.washoecounty.us/assessor/cama/search_download.php?command=dnld&amp;list=nbcsearch&amp;nbc=GEKC</v>
      </c>
      <c r="J683" s="11" t="s">
        <v>1279</v>
      </c>
      <c r="K683" s="23" t="s">
        <v>813</v>
      </c>
      <c r="N683" s="12" t="str">
        <f t="shared" si="85"/>
        <v>GE</v>
      </c>
      <c r="O683" s="12" t="str">
        <f t="shared" si="86"/>
        <v>G</v>
      </c>
      <c r="P683" s="12" t="str">
        <f t="shared" si="87"/>
        <v>C</v>
      </c>
    </row>
    <row r="684" spans="1:16" x14ac:dyDescent="0.3">
      <c r="A684" s="16" t="str">
        <f t="shared" si="82"/>
        <v>Providence</v>
      </c>
      <c r="B684" s="52" t="str">
        <f>VLOOKUP(N684,Keys!$I$3:$J$21,2)</f>
        <v>Central Washoe County</v>
      </c>
      <c r="C684" s="52" t="str">
        <f>VLOOKUP(D684,Keys!$Q$3:$S$31,2)</f>
        <v>Reno,  Anderson Acres, Black Springs, Bordertown, Golden Valley, Lemmon Valley, Panther Valley, Rancho Haven, Red Rock, Sierra, Silver Knolls, Stead</v>
      </c>
      <c r="D684" s="57">
        <f>VLOOKUP(N684,Keys!$D$3:$E$118,2)</f>
        <v>89506</v>
      </c>
      <c r="E684" s="12" t="str">
        <f>VLOOKUP(G684,Keys!$A$3:$B$30,2)</f>
        <v>SFR 6,000 - 9,000 Sf Zoning -- Site Values</v>
      </c>
      <c r="F684" s="19" t="str">
        <f t="shared" si="80"/>
        <v>GEO</v>
      </c>
      <c r="G684" s="21" t="str">
        <f t="shared" si="81"/>
        <v>C</v>
      </c>
      <c r="H684" s="26" t="str">
        <f t="shared" si="83"/>
        <v>ftp://wcftp.washoecounty.us/outtoworld/Neighborhood_Atlas/GE.pdf</v>
      </c>
      <c r="I684" s="30" t="str">
        <f t="shared" si="84"/>
        <v>https://www2.washoecounty.us/assessor/cama/search_download.php?command=dnld&amp;list=nbcsearch&amp;nbc=GEOC</v>
      </c>
      <c r="J684" s="11" t="s">
        <v>1279</v>
      </c>
      <c r="K684" s="23" t="s">
        <v>816</v>
      </c>
      <c r="N684" s="12" t="str">
        <f t="shared" si="85"/>
        <v>GE</v>
      </c>
      <c r="O684" s="12" t="str">
        <f t="shared" si="86"/>
        <v>G</v>
      </c>
      <c r="P684" s="12" t="str">
        <f t="shared" si="87"/>
        <v>C</v>
      </c>
    </row>
    <row r="685" spans="1:16" x14ac:dyDescent="0.3">
      <c r="A685" s="16" t="str">
        <f t="shared" si="82"/>
        <v>Token/Common Area</v>
      </c>
      <c r="B685" s="52" t="str">
        <f>VLOOKUP(N685,Keys!$I$3:$J$21,2)</f>
        <v>Central Washoe County</v>
      </c>
      <c r="C685" s="52" t="str">
        <f>VLOOKUP(D685,Keys!$Q$3:$S$31,2)</f>
        <v>Reno,  Anderson Acres, Black Springs, Bordertown, Golden Valley, Lemmon Valley, Panther Valley, Rancho Haven, Red Rock, Sierra, Silver Knolls, Stead</v>
      </c>
      <c r="D685" s="57">
        <f>VLOOKUP(N685,Keys!$D$3:$E$118,2)</f>
        <v>89506</v>
      </c>
      <c r="E685" s="12" t="str">
        <f>VLOOKUP(G685,Keys!$A$3:$B$30,2)</f>
        <v>Token Values -- Common Area / Splinters / Unbuildable</v>
      </c>
      <c r="F685" s="19" t="str">
        <f t="shared" si="80"/>
        <v>GEV</v>
      </c>
      <c r="G685" s="21" t="str">
        <f t="shared" si="81"/>
        <v>V</v>
      </c>
      <c r="H685" s="26" t="str">
        <f t="shared" si="83"/>
        <v>ftp://wcftp.washoecounty.us/outtoworld/Neighborhood_Atlas/GE.pdf</v>
      </c>
      <c r="I685" s="30" t="str">
        <f t="shared" si="84"/>
        <v>https://www2.washoecounty.us/assessor/cama/search_download.php?command=dnld&amp;list=nbcsearch&amp;nbc=GEVV</v>
      </c>
      <c r="J685" s="11" t="s">
        <v>1279</v>
      </c>
      <c r="K685" s="23" t="s">
        <v>819</v>
      </c>
      <c r="N685" s="12" t="str">
        <f t="shared" si="85"/>
        <v>GE</v>
      </c>
      <c r="O685" s="12" t="str">
        <f t="shared" si="86"/>
        <v>G</v>
      </c>
      <c r="P685" s="12" t="str">
        <f t="shared" si="87"/>
        <v>V</v>
      </c>
    </row>
    <row r="686" spans="1:16" x14ac:dyDescent="0.3">
      <c r="A686" s="16" t="str">
        <f t="shared" si="82"/>
        <v>Swan Lake Parcels</v>
      </c>
      <c r="B686" s="52" t="str">
        <f>VLOOKUP(N686,Keys!$I$3:$J$21,2)</f>
        <v>Central Washoe County</v>
      </c>
      <c r="C686" s="52" t="str">
        <f>VLOOKUP(D686,Keys!$Q$3:$S$31,2)</f>
        <v>Reno,  Anderson Acres, Black Springs, Bordertown, Golden Valley, Lemmon Valley, Panther Valley, Rancho Haven, Red Rock, Sierra, Silver Knolls, Stead</v>
      </c>
      <c r="D686" s="57">
        <f>VLOOKUP(N686,Keys!$D$3:$E$118,2)</f>
        <v>89506</v>
      </c>
      <c r="E686" s="12" t="str">
        <f>VLOOKUP(G686,Keys!$A$3:$B$30,2)</f>
        <v>Centrally Assessed</v>
      </c>
      <c r="F686" s="19" t="str">
        <f t="shared" si="80"/>
        <v>GFA</v>
      </c>
      <c r="G686" s="21" t="str">
        <f t="shared" si="81"/>
        <v>Z</v>
      </c>
      <c r="H686" s="26" t="str">
        <f t="shared" si="83"/>
        <v>ftp://wcftp.washoecounty.us/outtoworld/Neighborhood_Atlas/GF.pdf</v>
      </c>
      <c r="I686" s="30" t="str">
        <f t="shared" si="84"/>
        <v>https://www2.washoecounty.us/assessor/cama/search_download.php?command=dnld&amp;list=nbcsearch&amp;nbc=GFAZ</v>
      </c>
      <c r="J686" s="11" t="s">
        <v>1279</v>
      </c>
      <c r="K686" s="23" t="s">
        <v>822</v>
      </c>
      <c r="N686" s="12" t="str">
        <f t="shared" si="85"/>
        <v>GF</v>
      </c>
      <c r="O686" s="12" t="str">
        <f t="shared" si="86"/>
        <v>G</v>
      </c>
      <c r="P686" s="12" t="str">
        <f t="shared" si="87"/>
        <v>Z</v>
      </c>
    </row>
    <row r="687" spans="1:16" x14ac:dyDescent="0.3">
      <c r="A687" s="16" t="str">
        <f t="shared" si="82"/>
        <v>Lemmon Valley - Britton Subdivision</v>
      </c>
      <c r="B687" s="52" t="str">
        <f>VLOOKUP(N687,Keys!$I$3:$J$21,2)</f>
        <v>Central Washoe County</v>
      </c>
      <c r="C687" s="52" t="str">
        <f>VLOOKUP(D687,Keys!$Q$3:$S$31,2)</f>
        <v>Reno,  Anderson Acres, Black Springs, Bordertown, Golden Valley, Lemmon Valley, Panther Valley, Rancho Haven, Red Rock, Sierra, Silver Knolls, Stead</v>
      </c>
      <c r="D687" s="57">
        <f>VLOOKUP(N687,Keys!$D$3:$E$118,2)</f>
        <v>89506</v>
      </c>
      <c r="E687" s="12" t="str">
        <f>VLOOKUP(G687,Keys!$A$3:$B$30,2)</f>
        <v>SFR 1 Acre Zoning -- Site Values</v>
      </c>
      <c r="F687" s="19" t="str">
        <f t="shared" si="80"/>
        <v>GFE</v>
      </c>
      <c r="G687" s="21" t="str">
        <f t="shared" si="81"/>
        <v>F</v>
      </c>
      <c r="H687" s="26" t="str">
        <f t="shared" si="83"/>
        <v>ftp://wcftp.washoecounty.us/outtoworld/Neighborhood_Atlas/GF.pdf</v>
      </c>
      <c r="I687" s="30" t="str">
        <f t="shared" si="84"/>
        <v>https://www2.washoecounty.us/assessor/cama/search_download.php?command=dnld&amp;list=nbcsearch&amp;nbc=GFEF</v>
      </c>
      <c r="J687" s="11" t="s">
        <v>1279</v>
      </c>
      <c r="K687" s="23" t="s">
        <v>825</v>
      </c>
      <c r="N687" s="12" t="str">
        <f t="shared" si="85"/>
        <v>GF</v>
      </c>
      <c r="O687" s="12" t="str">
        <f t="shared" si="86"/>
        <v>G</v>
      </c>
      <c r="P687" s="12" t="str">
        <f t="shared" si="87"/>
        <v>F</v>
      </c>
    </row>
    <row r="688" spans="1:16" x14ac:dyDescent="0.3">
      <c r="A688" s="16" t="str">
        <f t="shared" si="82"/>
        <v>Lemmon Valley Commercial</v>
      </c>
      <c r="B688" s="52" t="str">
        <f>VLOOKUP(N688,Keys!$I$3:$J$21,2)</f>
        <v>Central Washoe County</v>
      </c>
      <c r="C688" s="52" t="str">
        <f>VLOOKUP(D688,Keys!$Q$3:$S$31,2)</f>
        <v>Reno,  Anderson Acres, Black Springs, Bordertown, Golden Valley, Lemmon Valley, Panther Valley, Rancho Haven, Red Rock, Sierra, Silver Knolls, Stead</v>
      </c>
      <c r="D688" s="57">
        <f>VLOOKUP(N688,Keys!$D$3:$E$118,2)</f>
        <v>89506</v>
      </c>
      <c r="E688" s="12" t="str">
        <f>VLOOKUP(G688,Keys!$A$3:$B$30,2)</f>
        <v>Commercial - General -- Square Foot Values</v>
      </c>
      <c r="F688" s="19" t="str">
        <f t="shared" si="80"/>
        <v>GFI</v>
      </c>
      <c r="G688" s="21" t="str">
        <f t="shared" si="81"/>
        <v>Q</v>
      </c>
      <c r="H688" s="26" t="str">
        <f t="shared" si="83"/>
        <v>ftp://wcftp.washoecounty.us/outtoworld/Neighborhood_Atlas/GF.pdf</v>
      </c>
      <c r="I688" s="30" t="str">
        <f t="shared" si="84"/>
        <v>https://www2.washoecounty.us/assessor/cama/search_download.php?command=dnld&amp;list=nbcsearch&amp;nbc=GFIQ</v>
      </c>
      <c r="J688" s="11" t="s">
        <v>1279</v>
      </c>
      <c r="K688" s="23" t="s">
        <v>828</v>
      </c>
      <c r="N688" s="12" t="str">
        <f t="shared" si="85"/>
        <v>GF</v>
      </c>
      <c r="O688" s="12" t="str">
        <f t="shared" si="86"/>
        <v>G</v>
      </c>
      <c r="P688" s="12" t="str">
        <f t="shared" si="87"/>
        <v>Q</v>
      </c>
    </row>
    <row r="689" spans="1:16" x14ac:dyDescent="0.3">
      <c r="A689" s="16" t="str">
        <f t="shared" si="82"/>
        <v>Common Area/Token Value</v>
      </c>
      <c r="B689" s="52" t="str">
        <f>VLOOKUP(N689,Keys!$I$3:$J$21,2)</f>
        <v>Central Washoe County</v>
      </c>
      <c r="C689" s="52" t="str">
        <f>VLOOKUP(D689,Keys!$Q$3:$S$31,2)</f>
        <v>Reno,  Anderson Acres, Black Springs, Bordertown, Golden Valley, Lemmon Valley, Panther Valley, Rancho Haven, Red Rock, Sierra, Silver Knolls, Stead</v>
      </c>
      <c r="D689" s="57">
        <f>VLOOKUP(N689,Keys!$D$3:$E$118,2)</f>
        <v>89506</v>
      </c>
      <c r="E689" s="12" t="str">
        <f>VLOOKUP(G689,Keys!$A$3:$B$30,2)</f>
        <v>Token Values -- Common Area / Splinters / Unbuildable</v>
      </c>
      <c r="F689" s="19" t="str">
        <f t="shared" si="80"/>
        <v>GFV</v>
      </c>
      <c r="G689" s="21" t="str">
        <f t="shared" si="81"/>
        <v>V</v>
      </c>
      <c r="H689" s="26" t="str">
        <f t="shared" si="83"/>
        <v>ftp://wcftp.washoecounty.us/outtoworld/Neighborhood_Atlas/GF.pdf</v>
      </c>
      <c r="I689" s="30" t="str">
        <f t="shared" si="84"/>
        <v>https://www2.washoecounty.us/assessor/cama/search_download.php?command=dnld&amp;list=nbcsearch&amp;nbc=GFVV</v>
      </c>
      <c r="J689" s="11" t="s">
        <v>1279</v>
      </c>
      <c r="K689" s="23" t="s">
        <v>831</v>
      </c>
      <c r="N689" s="12" t="str">
        <f t="shared" si="85"/>
        <v>GF</v>
      </c>
      <c r="O689" s="12" t="str">
        <f t="shared" si="86"/>
        <v>G</v>
      </c>
      <c r="P689" s="12" t="str">
        <f t="shared" si="87"/>
        <v>V</v>
      </c>
    </row>
    <row r="690" spans="1:16" x14ac:dyDescent="0.3">
      <c r="A690" s="16" t="str">
        <f t="shared" si="82"/>
        <v>Red Rock +/- 40 acre parcels</v>
      </c>
      <c r="B690" s="52" t="str">
        <f>VLOOKUP(N690,Keys!$I$3:$J$21,2)</f>
        <v>Central Washoe County</v>
      </c>
      <c r="C690" s="52" t="str">
        <f>VLOOKUP(D690,Keys!$Q$3:$S$31,2)</f>
        <v xml:space="preserve">Reno,  Bordertown, Cold Springs, Silver Knolls        </v>
      </c>
      <c r="D690" s="57">
        <f>VLOOKUP(N690,Keys!$D$3:$E$118,2)</f>
        <v>89508</v>
      </c>
      <c r="E690" s="12" t="str">
        <f>VLOOKUP(G690,Keys!$A$3:$B$30,2)</f>
        <v>SFR 40+ Acre Zoning -- Site Values / Per Acre</v>
      </c>
      <c r="F690" s="19" t="str">
        <f t="shared" si="80"/>
        <v>GGB</v>
      </c>
      <c r="G690" s="21" t="str">
        <f t="shared" si="81"/>
        <v>J</v>
      </c>
      <c r="H690" s="26" t="str">
        <f t="shared" si="83"/>
        <v>ftp://wcftp.washoecounty.us/outtoworld/Neighborhood_Atlas/GG.pdf</v>
      </c>
      <c r="I690" s="30" t="str">
        <f t="shared" si="84"/>
        <v>https://www2.washoecounty.us/assessor/cama/search_download.php?command=dnld&amp;list=nbcsearch&amp;nbc=GGBJ</v>
      </c>
      <c r="J690" s="11" t="s">
        <v>1279</v>
      </c>
      <c r="K690" s="23" t="s">
        <v>834</v>
      </c>
      <c r="N690" s="12" t="str">
        <f t="shared" si="85"/>
        <v>GG</v>
      </c>
      <c r="O690" s="12" t="str">
        <f t="shared" si="86"/>
        <v>G</v>
      </c>
      <c r="P690" s="12" t="str">
        <f t="shared" si="87"/>
        <v>J</v>
      </c>
    </row>
    <row r="691" spans="1:16" x14ac:dyDescent="0.3">
      <c r="A691" s="16" t="str">
        <f t="shared" si="82"/>
        <v>Government</v>
      </c>
      <c r="B691" s="52" t="str">
        <f>VLOOKUP(N691,Keys!$I$3:$J$21,2)</f>
        <v>Central Washoe County</v>
      </c>
      <c r="C691" s="52" t="str">
        <f>VLOOKUP(D691,Keys!$Q$3:$S$31,2)</f>
        <v xml:space="preserve">Reno,  Bordertown, Cold Springs, Silver Knolls        </v>
      </c>
      <c r="D691" s="57">
        <f>VLOOKUP(N691,Keys!$D$3:$E$118,2)</f>
        <v>89508</v>
      </c>
      <c r="E691" s="12" t="str">
        <f>VLOOKUP(G691,Keys!$A$3:$B$30,2)</f>
        <v>Centrally Assessed</v>
      </c>
      <c r="F691" s="19" t="str">
        <f t="shared" si="80"/>
        <v>GGY</v>
      </c>
      <c r="G691" s="21" t="str">
        <f t="shared" si="81"/>
        <v>Y</v>
      </c>
      <c r="H691" s="26" t="str">
        <f t="shared" si="83"/>
        <v>ftp://wcftp.washoecounty.us/outtoworld/Neighborhood_Atlas/GG.pdf</v>
      </c>
      <c r="I691" s="30" t="str">
        <f t="shared" si="84"/>
        <v>https://www2.washoecounty.us/assessor/cama/search_download.php?command=dnld&amp;list=nbcsearch&amp;nbc=GGYY</v>
      </c>
      <c r="J691" s="11" t="s">
        <v>1279</v>
      </c>
      <c r="K691" s="23" t="s">
        <v>837</v>
      </c>
      <c r="N691" s="12" t="str">
        <f t="shared" si="85"/>
        <v>GG</v>
      </c>
      <c r="O691" s="12" t="str">
        <f t="shared" si="86"/>
        <v>G</v>
      </c>
      <c r="P691" s="12" t="str">
        <f t="shared" si="87"/>
        <v>Y</v>
      </c>
    </row>
    <row r="692" spans="1:16" x14ac:dyDescent="0.3">
      <c r="A692" s="16" t="str">
        <f t="shared" si="82"/>
        <v>Common Area</v>
      </c>
      <c r="B692" s="52" t="str">
        <f>VLOOKUP(N692,Keys!$I$3:$J$21,2)</f>
        <v>Central Washoe County</v>
      </c>
      <c r="C692" s="52" t="str">
        <f>VLOOKUP(D692,Keys!$Q$3:$S$31,2)</f>
        <v xml:space="preserve">Reno,  Bordertown, Cold Springs, Silver Knolls        </v>
      </c>
      <c r="D692" s="57">
        <f>VLOOKUP(N692,Keys!$D$3:$E$118,2)</f>
        <v>89508</v>
      </c>
      <c r="E692" s="12" t="str">
        <f>VLOOKUP(G692,Keys!$A$3:$B$30,2)</f>
        <v>Token Values -- Common Area / Splinters / Unbuildable</v>
      </c>
      <c r="F692" s="19" t="str">
        <f t="shared" si="80"/>
        <v>GHV</v>
      </c>
      <c r="G692" s="21" t="str">
        <f t="shared" si="81"/>
        <v>V</v>
      </c>
      <c r="H692" s="26" t="str">
        <f t="shared" si="83"/>
        <v>ftp://wcftp.washoecounty.us/outtoworld/Neighborhood_Atlas/GH.pdf</v>
      </c>
      <c r="I692" s="30" t="str">
        <f t="shared" si="84"/>
        <v>https://www2.washoecounty.us/assessor/cama/search_download.php?command=dnld&amp;list=nbcsearch&amp;nbc=GHVV</v>
      </c>
      <c r="J692" s="11" t="s">
        <v>1279</v>
      </c>
      <c r="K692" s="23" t="s">
        <v>840</v>
      </c>
      <c r="N692" s="12" t="str">
        <f t="shared" si="85"/>
        <v>GH</v>
      </c>
      <c r="O692" s="12" t="str">
        <f t="shared" si="86"/>
        <v>G</v>
      </c>
      <c r="P692" s="12" t="str">
        <f t="shared" si="87"/>
        <v>V</v>
      </c>
    </row>
    <row r="693" spans="1:16" x14ac:dyDescent="0.3">
      <c r="A693" s="16" t="str">
        <f t="shared" si="82"/>
        <v>SFR Land, Acreage</v>
      </c>
      <c r="B693" s="52" t="str">
        <f>VLOOKUP(N693,Keys!$I$3:$J$21,2)</f>
        <v>Central Washoe County</v>
      </c>
      <c r="C693" s="52" t="str">
        <f>VLOOKUP(D693,Keys!$Q$3:$S$31,2)</f>
        <v xml:space="preserve">Reno,  Cannon International Airport, Cottonwood Creek, Palomino Valley, Pyramid, Sand Pass, Sutcliffe     </v>
      </c>
      <c r="D693" s="57">
        <f>VLOOKUP(N693,Keys!$D$3:$E$118,2)</f>
        <v>89510</v>
      </c>
      <c r="E693" s="12" t="str">
        <f>VLOOKUP(G693,Keys!$A$3:$B$30,2)</f>
        <v>Centrally Assessed</v>
      </c>
      <c r="F693" s="19" t="str">
        <f t="shared" si="80"/>
        <v>GJB</v>
      </c>
      <c r="G693" s="21" t="str">
        <f t="shared" si="81"/>
        <v>Z</v>
      </c>
      <c r="H693" s="26" t="str">
        <f t="shared" si="83"/>
        <v>ftp://wcftp.washoecounty.us/outtoworld/Neighborhood_Atlas/GJ.pdf</v>
      </c>
      <c r="I693" s="30" t="str">
        <f t="shared" si="84"/>
        <v>https://www2.washoecounty.us/assessor/cama/search_download.php?command=dnld&amp;list=nbcsearch&amp;nbc=GJBZ</v>
      </c>
      <c r="J693" s="11" t="s">
        <v>1279</v>
      </c>
      <c r="K693" s="23" t="s">
        <v>843</v>
      </c>
      <c r="N693" s="12" t="str">
        <f t="shared" si="85"/>
        <v>GJ</v>
      </c>
      <c r="O693" s="12" t="str">
        <f t="shared" si="86"/>
        <v>G</v>
      </c>
      <c r="P693" s="12" t="str">
        <f t="shared" si="87"/>
        <v>Z</v>
      </c>
    </row>
    <row r="694" spans="1:16" x14ac:dyDescent="0.3">
      <c r="A694" s="16" t="str">
        <f t="shared" si="82"/>
        <v>Misc.</v>
      </c>
      <c r="B694" s="52" t="str">
        <f>VLOOKUP(N694,Keys!$I$3:$J$21,2)</f>
        <v>Central Washoe County</v>
      </c>
      <c r="C694" s="52" t="str">
        <f>VLOOKUP(D694,Keys!$Q$3:$S$31,2)</f>
        <v xml:space="preserve">Reno,  Cannon International Airport, Cottonwood Creek, Palomino Valley, Pyramid, Sand Pass, Sutcliffe     </v>
      </c>
      <c r="D694" s="57">
        <f>VLOOKUP(N694,Keys!$D$3:$E$118,2)</f>
        <v>89510</v>
      </c>
      <c r="E694" s="12" t="str">
        <f>VLOOKUP(G694,Keys!$A$3:$B$30,2)</f>
        <v>Centrally Assessed</v>
      </c>
      <c r="F694" s="19" t="str">
        <f t="shared" si="80"/>
        <v>GJY</v>
      </c>
      <c r="G694" s="21" t="str">
        <f t="shared" si="81"/>
        <v>Z</v>
      </c>
      <c r="H694" s="26" t="str">
        <f t="shared" si="83"/>
        <v>ftp://wcftp.washoecounty.us/outtoworld/Neighborhood_Atlas/GJ.pdf</v>
      </c>
      <c r="I694" s="30" t="str">
        <f t="shared" si="84"/>
        <v>https://www2.washoecounty.us/assessor/cama/search_download.php?command=dnld&amp;list=nbcsearch&amp;nbc=GJYZ</v>
      </c>
      <c r="J694" s="11" t="s">
        <v>1279</v>
      </c>
      <c r="K694" s="23" t="s">
        <v>846</v>
      </c>
      <c r="N694" s="12" t="str">
        <f t="shared" si="85"/>
        <v>GJ</v>
      </c>
      <c r="O694" s="12" t="str">
        <f t="shared" si="86"/>
        <v>G</v>
      </c>
      <c r="P694" s="12" t="str">
        <f t="shared" si="87"/>
        <v>Z</v>
      </c>
    </row>
    <row r="695" spans="1:16" x14ac:dyDescent="0.3">
      <c r="A695" s="16" t="str">
        <f t="shared" si="82"/>
        <v>Large Acreage</v>
      </c>
      <c r="B695" s="52" t="str">
        <f>VLOOKUP(N695,Keys!$I$3:$J$21,2)</f>
        <v>Central Washoe County</v>
      </c>
      <c r="C695" s="52" t="str">
        <f>VLOOKUP(D695,Keys!$Q$3:$S$31,2)</f>
        <v>Reno,  Anderson Acres, Black Springs, Bordertown, Golden Valley, Lemmon Valley, Panther Valley, Rancho Haven, Red Rock, Sierra, Silver Knolls, Stead</v>
      </c>
      <c r="D695" s="57">
        <f>VLOOKUP(N695,Keys!$D$3:$E$118,2)</f>
        <v>89506</v>
      </c>
      <c r="E695" s="12" t="str">
        <f>VLOOKUP(G695,Keys!$A$3:$B$30,2)</f>
        <v>Centrally Assessed</v>
      </c>
      <c r="F695" s="19" t="str">
        <f t="shared" si="80"/>
        <v>GKA</v>
      </c>
      <c r="G695" s="21" t="str">
        <f t="shared" si="81"/>
        <v>Z</v>
      </c>
      <c r="H695" s="26" t="str">
        <f t="shared" si="83"/>
        <v>ftp://wcftp.washoecounty.us/outtoworld/Neighborhood_Atlas/GK.pdf</v>
      </c>
      <c r="I695" s="30" t="str">
        <f t="shared" si="84"/>
        <v>https://www2.washoecounty.us/assessor/cama/search_download.php?command=dnld&amp;list=nbcsearch&amp;nbc=GKAZ</v>
      </c>
      <c r="J695" s="11" t="s">
        <v>1279</v>
      </c>
      <c r="K695" s="23" t="s">
        <v>849</v>
      </c>
      <c r="N695" s="12" t="str">
        <f t="shared" si="85"/>
        <v>GK</v>
      </c>
      <c r="O695" s="12" t="str">
        <f t="shared" si="86"/>
        <v>G</v>
      </c>
      <c r="P695" s="12" t="str">
        <f t="shared" si="87"/>
        <v>Z</v>
      </c>
    </row>
    <row r="696" spans="1:16" x14ac:dyDescent="0.3">
      <c r="A696" s="16" t="str">
        <f t="shared" si="82"/>
        <v>Spanish Springs +/- 10 Acres</v>
      </c>
      <c r="B696" s="52" t="str">
        <f>VLOOKUP(N696,Keys!$I$3:$J$21,2)</f>
        <v>Central Washoe County</v>
      </c>
      <c r="C696" s="52" t="str">
        <f>VLOOKUP(D696,Keys!$Q$3:$S$31,2)</f>
        <v xml:space="preserve">Sparks, Spanish Springs           </v>
      </c>
      <c r="D696" s="57">
        <f>VLOOKUP(N696,Keys!$D$3:$E$118,2)</f>
        <v>89436</v>
      </c>
      <c r="E696" s="12" t="str">
        <f>VLOOKUP(G696,Keys!$A$3:$B$30,2)</f>
        <v>SFR 10 Acre Zoning -- Site Values / Per Acre</v>
      </c>
      <c r="F696" s="19" t="str">
        <f t="shared" si="80"/>
        <v>HAA</v>
      </c>
      <c r="G696" s="21" t="str">
        <f t="shared" si="81"/>
        <v>I</v>
      </c>
      <c r="H696" s="26" t="str">
        <f t="shared" si="83"/>
        <v>ftp://wcftp.washoecounty.us/outtoworld/Neighborhood_Atlas/HA.pdf</v>
      </c>
      <c r="I696" s="30" t="str">
        <f t="shared" si="84"/>
        <v>https://www2.washoecounty.us/assessor/cama/search_download.php?command=dnld&amp;list=nbcsearch&amp;nbc=HAAI</v>
      </c>
      <c r="J696" s="11" t="s">
        <v>1279</v>
      </c>
      <c r="K696" s="23" t="s">
        <v>852</v>
      </c>
      <c r="N696" s="12" t="str">
        <f t="shared" si="85"/>
        <v>HA</v>
      </c>
      <c r="O696" s="12" t="str">
        <f t="shared" si="86"/>
        <v>H</v>
      </c>
      <c r="P696" s="12" t="str">
        <f t="shared" si="87"/>
        <v>I</v>
      </c>
    </row>
    <row r="697" spans="1:16" x14ac:dyDescent="0.3">
      <c r="A697" s="16" t="str">
        <f t="shared" si="82"/>
        <v>Spanish Springs Commercial</v>
      </c>
      <c r="B697" s="52" t="str">
        <f>VLOOKUP(N697,Keys!$I$3:$J$21,2)</f>
        <v>Central Washoe County</v>
      </c>
      <c r="C697" s="52" t="str">
        <f>VLOOKUP(D697,Keys!$Q$3:$S$31,2)</f>
        <v xml:space="preserve">Sparks, Spanish Springs           </v>
      </c>
      <c r="D697" s="57">
        <f>VLOOKUP(N697,Keys!$D$3:$E$118,2)</f>
        <v>89436</v>
      </c>
      <c r="E697" s="12" t="str">
        <f>VLOOKUP(G697,Keys!$A$3:$B$30,2)</f>
        <v>Commercial - General -- Square Foot Values</v>
      </c>
      <c r="F697" s="19" t="str">
        <f t="shared" si="80"/>
        <v>HAA</v>
      </c>
      <c r="G697" s="21" t="str">
        <f t="shared" si="81"/>
        <v>Q</v>
      </c>
      <c r="H697" s="26" t="str">
        <f t="shared" si="83"/>
        <v>ftp://wcftp.washoecounty.us/outtoworld/Neighborhood_Atlas/HA.pdf</v>
      </c>
      <c r="I697" s="30" t="str">
        <f t="shared" si="84"/>
        <v>https://www2.washoecounty.us/assessor/cama/search_download.php?command=dnld&amp;list=nbcsearch&amp;nbc=HAAQ</v>
      </c>
      <c r="J697" s="11" t="s">
        <v>1279</v>
      </c>
      <c r="K697" s="23" t="s">
        <v>855</v>
      </c>
      <c r="N697" s="12" t="str">
        <f t="shared" si="85"/>
        <v>HA</v>
      </c>
      <c r="O697" s="12" t="str">
        <f t="shared" si="86"/>
        <v>H</v>
      </c>
      <c r="P697" s="12" t="str">
        <f t="shared" si="87"/>
        <v>Q</v>
      </c>
    </row>
    <row r="698" spans="1:16" x14ac:dyDescent="0.3">
      <c r="A698" s="16" t="str">
        <f t="shared" si="82"/>
        <v>West Spanish Springs - Pyramid Ranch Est</v>
      </c>
      <c r="B698" s="52" t="str">
        <f>VLOOKUP(N698,Keys!$I$3:$J$21,2)</f>
        <v>Central Washoe County</v>
      </c>
      <c r="C698" s="52" t="str">
        <f>VLOOKUP(D698,Keys!$Q$3:$S$31,2)</f>
        <v xml:space="preserve">Sparks, Spanish Springs           </v>
      </c>
      <c r="D698" s="57">
        <f>VLOOKUP(N698,Keys!$D$3:$E$118,2)</f>
        <v>89436</v>
      </c>
      <c r="E698" s="12" t="str">
        <f>VLOOKUP(G698,Keys!$A$3:$B$30,2)</f>
        <v>SFR 12,000 - 15,000 Sf Zoning -- Site Values</v>
      </c>
      <c r="F698" s="19" t="str">
        <f t="shared" si="80"/>
        <v>HAB</v>
      </c>
      <c r="G698" s="21" t="str">
        <f t="shared" si="81"/>
        <v>D</v>
      </c>
      <c r="H698" s="26" t="str">
        <f t="shared" si="83"/>
        <v>ftp://wcftp.washoecounty.us/outtoworld/Neighborhood_Atlas/HA.pdf</v>
      </c>
      <c r="I698" s="30" t="str">
        <f t="shared" si="84"/>
        <v>https://www2.washoecounty.us/assessor/cama/search_download.php?command=dnld&amp;list=nbcsearch&amp;nbc=HABD</v>
      </c>
      <c r="J698" s="11" t="s">
        <v>1279</v>
      </c>
      <c r="K698" s="23" t="s">
        <v>858</v>
      </c>
      <c r="N698" s="12" t="str">
        <f t="shared" si="85"/>
        <v>HA</v>
      </c>
      <c r="O698" s="12" t="str">
        <f t="shared" si="86"/>
        <v>H</v>
      </c>
      <c r="P698" s="12" t="str">
        <f t="shared" si="87"/>
        <v>D</v>
      </c>
    </row>
    <row r="699" spans="1:16" x14ac:dyDescent="0.3">
      <c r="A699" s="16" t="str">
        <f t="shared" si="82"/>
        <v>West Spanish Springs - Eagle Canyon Subd</v>
      </c>
      <c r="B699" s="52" t="str">
        <f>VLOOKUP(N699,Keys!$I$3:$J$21,2)</f>
        <v>Central Washoe County</v>
      </c>
      <c r="C699" s="52" t="str">
        <f>VLOOKUP(D699,Keys!$Q$3:$S$31,2)</f>
        <v xml:space="preserve">Sparks, Spanish Springs           </v>
      </c>
      <c r="D699" s="57">
        <f>VLOOKUP(N699,Keys!$D$3:$E$118,2)</f>
        <v>89436</v>
      </c>
      <c r="E699" s="12" t="str">
        <f>VLOOKUP(G699,Keys!$A$3:$B$30,2)</f>
        <v>SFR 12,000 - 15,000 Sf Zoning -- Site Values</v>
      </c>
      <c r="F699" s="19" t="str">
        <f t="shared" si="80"/>
        <v>HAE</v>
      </c>
      <c r="G699" s="21" t="str">
        <f t="shared" si="81"/>
        <v>D</v>
      </c>
      <c r="H699" s="26" t="str">
        <f t="shared" si="83"/>
        <v>ftp://wcftp.washoecounty.us/outtoworld/Neighborhood_Atlas/HA.pdf</v>
      </c>
      <c r="I699" s="30" t="str">
        <f t="shared" si="84"/>
        <v>https://www2.washoecounty.us/assessor/cama/search_download.php?command=dnld&amp;list=nbcsearch&amp;nbc=HAED</v>
      </c>
      <c r="J699" s="11" t="s">
        <v>1279</v>
      </c>
      <c r="K699" s="23" t="s">
        <v>861</v>
      </c>
      <c r="N699" s="12" t="str">
        <f t="shared" si="85"/>
        <v>HA</v>
      </c>
      <c r="O699" s="12" t="str">
        <f t="shared" si="86"/>
        <v>H</v>
      </c>
      <c r="P699" s="12" t="str">
        <f t="shared" si="87"/>
        <v>D</v>
      </c>
    </row>
    <row r="700" spans="1:16" x14ac:dyDescent="0.3">
      <c r="A700" s="16" t="str">
        <f t="shared" si="82"/>
        <v>Bone Yard Flat</v>
      </c>
      <c r="B700" s="52" t="str">
        <f>VLOOKUP(N700,Keys!$I$3:$J$21,2)</f>
        <v>Central Washoe County</v>
      </c>
      <c r="C700" s="52" t="str">
        <f>VLOOKUP(D700,Keys!$Q$3:$S$31,2)</f>
        <v xml:space="preserve">Sparks, Spanish Springs           </v>
      </c>
      <c r="D700" s="57">
        <f>VLOOKUP(N700,Keys!$D$3:$E$118,2)</f>
        <v>89436</v>
      </c>
      <c r="E700" s="12" t="str">
        <f>VLOOKUP(G700,Keys!$A$3:$B$30,2)</f>
        <v>Centrally Assessed</v>
      </c>
      <c r="F700" s="19" t="str">
        <f t="shared" si="80"/>
        <v>HAI</v>
      </c>
      <c r="G700" s="21" t="str">
        <f t="shared" si="81"/>
        <v>Z</v>
      </c>
      <c r="H700" s="26" t="str">
        <f t="shared" si="83"/>
        <v>ftp://wcftp.washoecounty.us/outtoworld/Neighborhood_Atlas/HA.pdf</v>
      </c>
      <c r="I700" s="30" t="str">
        <f t="shared" si="84"/>
        <v>https://www2.washoecounty.us/assessor/cama/search_download.php?command=dnld&amp;list=nbcsearch&amp;nbc=HAIZ</v>
      </c>
      <c r="J700" s="11" t="s">
        <v>1279</v>
      </c>
      <c r="K700" s="23" t="s">
        <v>864</v>
      </c>
      <c r="N700" s="12" t="str">
        <f t="shared" si="85"/>
        <v>HA</v>
      </c>
      <c r="O700" s="12" t="str">
        <f t="shared" si="86"/>
        <v>H</v>
      </c>
      <c r="P700" s="12" t="str">
        <f t="shared" si="87"/>
        <v>Z</v>
      </c>
    </row>
    <row r="701" spans="1:16" x14ac:dyDescent="0.3">
      <c r="A701" s="16" t="str">
        <f t="shared" si="82"/>
        <v>East Spanish Springs - Sky Ranch</v>
      </c>
      <c r="B701" s="52" t="str">
        <f>VLOOKUP(N701,Keys!$I$3:$J$21,2)</f>
        <v>Central Washoe County</v>
      </c>
      <c r="C701" s="52" t="str">
        <f>VLOOKUP(D701,Keys!$Q$3:$S$31,2)</f>
        <v xml:space="preserve">Sparks, Spanish Springs,           </v>
      </c>
      <c r="D701" s="57">
        <f>VLOOKUP(N701,Keys!$D$3:$E$118,2)</f>
        <v>89441</v>
      </c>
      <c r="E701" s="12" t="str">
        <f>VLOOKUP(G701,Keys!$A$3:$B$30,2)</f>
        <v>SFR 1 Acre Zoning -- Site Values</v>
      </c>
      <c r="F701" s="19" t="str">
        <f t="shared" si="80"/>
        <v>HBA</v>
      </c>
      <c r="G701" s="21" t="str">
        <f t="shared" si="81"/>
        <v>F</v>
      </c>
      <c r="H701" s="26" t="str">
        <f t="shared" si="83"/>
        <v>ftp://wcftp.washoecounty.us/outtoworld/Neighborhood_Atlas/HB.pdf</v>
      </c>
      <c r="I701" s="30" t="str">
        <f t="shared" si="84"/>
        <v>https://www2.washoecounty.us/assessor/cama/search_download.php?command=dnld&amp;list=nbcsearch&amp;nbc=HBAF</v>
      </c>
      <c r="J701" s="11" t="s">
        <v>1279</v>
      </c>
      <c r="K701" s="23" t="s">
        <v>867</v>
      </c>
      <c r="N701" s="12" t="str">
        <f t="shared" si="85"/>
        <v>HB</v>
      </c>
      <c r="O701" s="12" t="str">
        <f t="shared" si="86"/>
        <v>H</v>
      </c>
      <c r="P701" s="12" t="str">
        <f t="shared" si="87"/>
        <v>F</v>
      </c>
    </row>
    <row r="702" spans="1:16" x14ac:dyDescent="0.3">
      <c r="A702" s="16" t="str">
        <f t="shared" si="82"/>
        <v>East Spanish Springs - Sky Ranch North</v>
      </c>
      <c r="B702" s="52" t="str">
        <f>VLOOKUP(N702,Keys!$I$3:$J$21,2)</f>
        <v>Central Washoe County</v>
      </c>
      <c r="C702" s="52" t="str">
        <f>VLOOKUP(D702,Keys!$Q$3:$S$31,2)</f>
        <v xml:space="preserve">Sparks, Spanish Springs,           </v>
      </c>
      <c r="D702" s="57">
        <f>VLOOKUP(N702,Keys!$D$3:$E$118,2)</f>
        <v>89441</v>
      </c>
      <c r="E702" s="12" t="str">
        <f>VLOOKUP(G702,Keys!$A$3:$B$30,2)</f>
        <v>SFR 1 Acre Zoning -- Site Values</v>
      </c>
      <c r="F702" s="19" t="str">
        <f t="shared" si="80"/>
        <v>HBD</v>
      </c>
      <c r="G702" s="21" t="str">
        <f t="shared" si="81"/>
        <v>F</v>
      </c>
      <c r="H702" s="26" t="str">
        <f t="shared" si="83"/>
        <v>ftp://wcftp.washoecounty.us/outtoworld/Neighborhood_Atlas/HB.pdf</v>
      </c>
      <c r="I702" s="30" t="str">
        <f t="shared" si="84"/>
        <v>https://www2.washoecounty.us/assessor/cama/search_download.php?command=dnld&amp;list=nbcsearch&amp;nbc=HBDF</v>
      </c>
      <c r="J702" s="11" t="s">
        <v>1279</v>
      </c>
      <c r="K702" s="23" t="s">
        <v>870</v>
      </c>
      <c r="N702" s="12" t="str">
        <f t="shared" si="85"/>
        <v>HB</v>
      </c>
      <c r="O702" s="12" t="str">
        <f t="shared" si="86"/>
        <v>H</v>
      </c>
      <c r="P702" s="12" t="str">
        <f t="shared" si="87"/>
        <v>F</v>
      </c>
    </row>
    <row r="703" spans="1:16" x14ac:dyDescent="0.3">
      <c r="A703" s="16" t="str">
        <f t="shared" si="82"/>
        <v>Autumn Trails</v>
      </c>
      <c r="B703" s="52" t="str">
        <f>VLOOKUP(N703,Keys!$I$3:$J$21,2)</f>
        <v>Central Washoe County</v>
      </c>
      <c r="C703" s="52" t="str">
        <f>VLOOKUP(D703,Keys!$Q$3:$S$31,2)</f>
        <v xml:space="preserve">Sparks, Spanish Springs,           </v>
      </c>
      <c r="D703" s="57">
        <f>VLOOKUP(N703,Keys!$D$3:$E$118,2)</f>
        <v>89441</v>
      </c>
      <c r="E703" s="12" t="str">
        <f>VLOOKUP(G703,Keys!$A$3:$B$30,2)</f>
        <v>SFR 1 Acre Zoning -- Site Values</v>
      </c>
      <c r="F703" s="19" t="str">
        <f t="shared" si="80"/>
        <v>HBE</v>
      </c>
      <c r="G703" s="21" t="str">
        <f t="shared" si="81"/>
        <v>F</v>
      </c>
      <c r="H703" s="26" t="str">
        <f t="shared" si="83"/>
        <v>ftp://wcftp.washoecounty.us/outtoworld/Neighborhood_Atlas/HB.pdf</v>
      </c>
      <c r="I703" s="30" t="str">
        <f t="shared" si="84"/>
        <v>https://www2.washoecounty.us/assessor/cama/search_download.php?command=dnld&amp;list=nbcsearch&amp;nbc=HBEF</v>
      </c>
      <c r="J703" s="11" t="s">
        <v>1279</v>
      </c>
      <c r="K703" s="23" t="s">
        <v>873</v>
      </c>
      <c r="N703" s="12" t="str">
        <f t="shared" si="85"/>
        <v>HB</v>
      </c>
      <c r="O703" s="12" t="str">
        <f t="shared" si="86"/>
        <v>H</v>
      </c>
      <c r="P703" s="12" t="str">
        <f t="shared" si="87"/>
        <v>F</v>
      </c>
    </row>
    <row r="704" spans="1:16" x14ac:dyDescent="0.3">
      <c r="A704" s="16" t="str">
        <f t="shared" si="82"/>
        <v>Commercial</v>
      </c>
      <c r="B704" s="52" t="str">
        <f>VLOOKUP(N704,Keys!$I$3:$J$21,2)</f>
        <v>Central Washoe County</v>
      </c>
      <c r="C704" s="52" t="str">
        <f>VLOOKUP(D704,Keys!$Q$3:$S$31,2)</f>
        <v xml:space="preserve">Sparks, Spanish Springs,           </v>
      </c>
      <c r="D704" s="57">
        <f>VLOOKUP(N704,Keys!$D$3:$E$118,2)</f>
        <v>89441</v>
      </c>
      <c r="E704" s="12" t="str">
        <f>VLOOKUP(G704,Keys!$A$3:$B$30,2)</f>
        <v>Commercial - General -- Square Foot Values</v>
      </c>
      <c r="F704" s="19" t="str">
        <f t="shared" si="80"/>
        <v>HBI</v>
      </c>
      <c r="G704" s="21" t="str">
        <f t="shared" si="81"/>
        <v>Q</v>
      </c>
      <c r="H704" s="26" t="str">
        <f t="shared" si="83"/>
        <v>ftp://wcftp.washoecounty.us/outtoworld/Neighborhood_Atlas/HB.pdf</v>
      </c>
      <c r="I704" s="30" t="str">
        <f t="shared" si="84"/>
        <v>https://www2.washoecounty.us/assessor/cama/search_download.php?command=dnld&amp;list=nbcsearch&amp;nbc=HBIQ</v>
      </c>
      <c r="J704" s="11" t="s">
        <v>1279</v>
      </c>
      <c r="K704" s="23" t="s">
        <v>876</v>
      </c>
      <c r="N704" s="12" t="str">
        <f t="shared" si="85"/>
        <v>HB</v>
      </c>
      <c r="O704" s="12" t="str">
        <f t="shared" si="86"/>
        <v>H</v>
      </c>
      <c r="P704" s="12" t="str">
        <f t="shared" si="87"/>
        <v>Q</v>
      </c>
    </row>
    <row r="705" spans="1:16" x14ac:dyDescent="0.3">
      <c r="A705" s="16" t="str">
        <f t="shared" si="82"/>
        <v>Granite Ridge Ct.</v>
      </c>
      <c r="B705" s="52" t="str">
        <f>VLOOKUP(N705,Keys!$I$3:$J$21,2)</f>
        <v>South Washoe County</v>
      </c>
      <c r="C705" s="52" t="str">
        <f>VLOOKUP(D705,Keys!$Q$3:$S$31,2)</f>
        <v xml:space="preserve">Washoe Valley, Carson City           </v>
      </c>
      <c r="D705" s="57">
        <f>VLOOKUP(N705,Keys!$D$3:$E$118,2)</f>
        <v>89704</v>
      </c>
      <c r="E705" s="12" t="str">
        <f>VLOOKUP(G705,Keys!$A$3:$B$30,2)</f>
        <v>SFR 10 Acre Zoning -- Site Values / Per Acre</v>
      </c>
      <c r="F705" s="19" t="str">
        <f t="shared" si="80"/>
        <v>IAA</v>
      </c>
      <c r="G705" s="21" t="str">
        <f t="shared" si="81"/>
        <v>I</v>
      </c>
      <c r="H705" s="26" t="str">
        <f t="shared" si="83"/>
        <v>ftp://wcftp.washoecounty.us/outtoworld/Neighborhood_Atlas/IA.pdf</v>
      </c>
      <c r="I705" s="30" t="str">
        <f t="shared" si="84"/>
        <v>https://www2.washoecounty.us/assessor/cama/search_download.php?command=dnld&amp;list=nbcsearch&amp;nbc=IAAI</v>
      </c>
      <c r="J705" s="11" t="s">
        <v>1279</v>
      </c>
      <c r="K705" s="23" t="s">
        <v>879</v>
      </c>
      <c r="N705" s="12" t="str">
        <f t="shared" si="85"/>
        <v>IA</v>
      </c>
      <c r="O705" s="12" t="str">
        <f t="shared" si="86"/>
        <v>I</v>
      </c>
      <c r="P705" s="12" t="str">
        <f t="shared" si="87"/>
        <v>I</v>
      </c>
    </row>
    <row r="706" spans="1:16" x14ac:dyDescent="0.3">
      <c r="A706" s="16" t="str">
        <f t="shared" si="82"/>
        <v>1.0 Acre parcels</v>
      </c>
      <c r="B706" s="52" t="str">
        <f>VLOOKUP(N706,Keys!$I$3:$J$21,2)</f>
        <v>South Washoe County</v>
      </c>
      <c r="C706" s="52" t="str">
        <f>VLOOKUP(D706,Keys!$Q$3:$S$31,2)</f>
        <v xml:space="preserve">Washoe Valley, Carson City           </v>
      </c>
      <c r="D706" s="57">
        <f>VLOOKUP(N706,Keys!$D$3:$E$118,2)</f>
        <v>89704</v>
      </c>
      <c r="E706" s="12" t="str">
        <f>VLOOKUP(G706,Keys!$A$3:$B$30,2)</f>
        <v>SFR 1 Acre Zoning -- Site Values</v>
      </c>
      <c r="F706" s="19" t="str">
        <f t="shared" si="80"/>
        <v>IAD</v>
      </c>
      <c r="G706" s="21" t="str">
        <f t="shared" si="81"/>
        <v>F</v>
      </c>
      <c r="H706" s="26" t="str">
        <f t="shared" si="83"/>
        <v>ftp://wcftp.washoecounty.us/outtoworld/Neighborhood_Atlas/IA.pdf</v>
      </c>
      <c r="I706" s="30" t="str">
        <f t="shared" si="84"/>
        <v>https://www2.washoecounty.us/assessor/cama/search_download.php?command=dnld&amp;list=nbcsearch&amp;nbc=IADF</v>
      </c>
      <c r="J706" s="11" t="s">
        <v>1279</v>
      </c>
      <c r="K706" s="23" t="s">
        <v>882</v>
      </c>
      <c r="N706" s="12" t="str">
        <f t="shared" si="85"/>
        <v>IA</v>
      </c>
      <c r="O706" s="12" t="str">
        <f t="shared" si="86"/>
        <v>I</v>
      </c>
      <c r="P706" s="12" t="str">
        <f t="shared" si="87"/>
        <v>F</v>
      </c>
    </row>
    <row r="707" spans="1:16" x14ac:dyDescent="0.3">
      <c r="A707" s="16" t="str">
        <f t="shared" si="82"/>
        <v>Common Area</v>
      </c>
      <c r="B707" s="52" t="str">
        <f>VLOOKUP(N707,Keys!$I$3:$J$21,2)</f>
        <v>South Washoe County</v>
      </c>
      <c r="C707" s="52" t="str">
        <f>VLOOKUP(D707,Keys!$Q$3:$S$31,2)</f>
        <v xml:space="preserve">Washoe Valley, Carson City           </v>
      </c>
      <c r="D707" s="57">
        <f>VLOOKUP(N707,Keys!$D$3:$E$118,2)</f>
        <v>89704</v>
      </c>
      <c r="E707" s="12" t="str">
        <f>VLOOKUP(G707,Keys!$A$3:$B$30,2)</f>
        <v>Token Values -- Common Area / Splinters / Unbuildable</v>
      </c>
      <c r="F707" s="19" t="str">
        <f t="shared" ref="F707:F770" si="88">LEFT(K707,3)</f>
        <v>IAV</v>
      </c>
      <c r="G707" s="21" t="str">
        <f t="shared" ref="G707:G770" si="89">RIGHT(LEFT(K707,4),1)</f>
        <v>V</v>
      </c>
      <c r="H707" s="26" t="str">
        <f t="shared" si="83"/>
        <v>ftp://wcftp.washoecounty.us/outtoworld/Neighborhood_Atlas/IA.pdf</v>
      </c>
      <c r="I707" s="30" t="str">
        <f t="shared" si="84"/>
        <v>https://www2.washoecounty.us/assessor/cama/search_download.php?command=dnld&amp;list=nbcsearch&amp;nbc=IAVV</v>
      </c>
      <c r="J707" s="11" t="s">
        <v>1279</v>
      </c>
      <c r="K707" s="23" t="s">
        <v>885</v>
      </c>
      <c r="N707" s="12" t="str">
        <f t="shared" si="85"/>
        <v>IA</v>
      </c>
      <c r="O707" s="12" t="str">
        <f t="shared" si="86"/>
        <v>I</v>
      </c>
      <c r="P707" s="12" t="str">
        <f t="shared" si="87"/>
        <v>V</v>
      </c>
    </row>
    <row r="708" spans="1:16" x14ac:dyDescent="0.3">
      <c r="A708" s="16" t="str">
        <f t="shared" ref="A708:A771" si="90">SUBSTITUTE(K708,LEFT(K708,4)&amp;" - ","")</f>
        <v>Lakeshore Blvd.</v>
      </c>
      <c r="B708" s="52" t="str">
        <f>VLOOKUP(N708,Keys!$I$3:$J$21,2)</f>
        <v>South Washoe County</v>
      </c>
      <c r="C708" s="52" t="str">
        <f>VLOOKUP(D708,Keys!$Q$3:$S$31,2)</f>
        <v xml:space="preserve">Washoe Valley, Carson City           </v>
      </c>
      <c r="D708" s="57">
        <f>VLOOKUP(N708,Keys!$D$3:$E$118,2)</f>
        <v>89704</v>
      </c>
      <c r="E708" s="12" t="str">
        <f>VLOOKUP(G708,Keys!$A$3:$B$30,2)</f>
        <v>SFR 10 Acre Zoning -- Site Values / Per Acre</v>
      </c>
      <c r="F708" s="19" t="str">
        <f t="shared" si="88"/>
        <v>IBC</v>
      </c>
      <c r="G708" s="21" t="str">
        <f t="shared" si="89"/>
        <v>I</v>
      </c>
      <c r="H708" s="26" t="str">
        <f t="shared" ref="H708:H771" si="91">"ftp://wcftp.washoecounty.us/outtoworld/Neighborhood_Atlas/"&amp;LEFT(K708,2)&amp;".pdf"</f>
        <v>ftp://wcftp.washoecounty.us/outtoworld/Neighborhood_Atlas/IB.pdf</v>
      </c>
      <c r="I708" s="30" t="str">
        <f t="shared" ref="I708:I771" si="92">"https://www2.washoecounty.us/assessor/cama/search_download.php?command=dnld&amp;list=nbcsearch&amp;nbc="&amp;LEFT(K708,4)</f>
        <v>https://www2.washoecounty.us/assessor/cama/search_download.php?command=dnld&amp;list=nbcsearch&amp;nbc=IBCI</v>
      </c>
      <c r="J708" s="11" t="s">
        <v>1279</v>
      </c>
      <c r="K708" s="23" t="s">
        <v>888</v>
      </c>
      <c r="N708" s="12" t="str">
        <f t="shared" ref="N708:N771" si="93">LEFT(K708,2)</f>
        <v>IB</v>
      </c>
      <c r="O708" s="12" t="str">
        <f t="shared" ref="O708:O771" si="94">LEFT(K708,1)</f>
        <v>I</v>
      </c>
      <c r="P708" s="12" t="str">
        <f t="shared" ref="P708:P771" si="95">RIGHT(LEFT(K708,4),1)</f>
        <v>I</v>
      </c>
    </row>
    <row r="709" spans="1:16" x14ac:dyDescent="0.3">
      <c r="A709" s="16" t="str">
        <f t="shared" si="90"/>
        <v>East Lake SFR's</v>
      </c>
      <c r="B709" s="52" t="str">
        <f>VLOOKUP(N709,Keys!$I$3:$J$21,2)</f>
        <v>South Washoe County</v>
      </c>
      <c r="C709" s="52" t="str">
        <f>VLOOKUP(D709,Keys!$Q$3:$S$31,2)</f>
        <v xml:space="preserve">Washoe Valley, Carson City           </v>
      </c>
      <c r="D709" s="57">
        <f>VLOOKUP(N709,Keys!$D$3:$E$118,2)</f>
        <v>89704</v>
      </c>
      <c r="E709" s="12" t="str">
        <f>VLOOKUP(G709,Keys!$A$3:$B$30,2)</f>
        <v>SFR 1 Acre Zoning -- Site Values</v>
      </c>
      <c r="F709" s="19" t="str">
        <f t="shared" si="88"/>
        <v>IBG</v>
      </c>
      <c r="G709" s="21" t="str">
        <f t="shared" si="89"/>
        <v>F</v>
      </c>
      <c r="H709" s="26" t="str">
        <f t="shared" si="91"/>
        <v>ftp://wcftp.washoecounty.us/outtoworld/Neighborhood_Atlas/IB.pdf</v>
      </c>
      <c r="I709" s="30" t="str">
        <f t="shared" si="92"/>
        <v>https://www2.washoecounty.us/assessor/cama/search_download.php?command=dnld&amp;list=nbcsearch&amp;nbc=IBGF</v>
      </c>
      <c r="J709" s="11" t="s">
        <v>1279</v>
      </c>
      <c r="K709" s="23" t="s">
        <v>891</v>
      </c>
      <c r="N709" s="12" t="str">
        <f t="shared" si="93"/>
        <v>IB</v>
      </c>
      <c r="O709" s="12" t="str">
        <f t="shared" si="94"/>
        <v>I</v>
      </c>
      <c r="P709" s="12" t="str">
        <f t="shared" si="95"/>
        <v>F</v>
      </c>
    </row>
    <row r="710" spans="1:16" x14ac:dyDescent="0.3">
      <c r="A710" s="16" t="str">
        <f t="shared" si="90"/>
        <v>Common Area/Token Value</v>
      </c>
      <c r="B710" s="52" t="str">
        <f>VLOOKUP(N710,Keys!$I$3:$J$21,2)</f>
        <v>South Washoe County</v>
      </c>
      <c r="C710" s="52" t="str">
        <f>VLOOKUP(D710,Keys!$Q$3:$S$31,2)</f>
        <v xml:space="preserve">Washoe Valley, Carson City           </v>
      </c>
      <c r="D710" s="57">
        <f>VLOOKUP(N710,Keys!$D$3:$E$118,2)</f>
        <v>89704</v>
      </c>
      <c r="E710" s="12" t="str">
        <f>VLOOKUP(G710,Keys!$A$3:$B$30,2)</f>
        <v>Token Values -- Common Area / Splinters / Unbuildable</v>
      </c>
      <c r="F710" s="19" t="str">
        <f t="shared" si="88"/>
        <v>IBV</v>
      </c>
      <c r="G710" s="21" t="str">
        <f t="shared" si="89"/>
        <v>V</v>
      </c>
      <c r="H710" s="26" t="str">
        <f t="shared" si="91"/>
        <v>ftp://wcftp.washoecounty.us/outtoworld/Neighborhood_Atlas/IB.pdf</v>
      </c>
      <c r="I710" s="30" t="str">
        <f t="shared" si="92"/>
        <v>https://www2.washoecounty.us/assessor/cama/search_download.php?command=dnld&amp;list=nbcsearch&amp;nbc=IBVV</v>
      </c>
      <c r="J710" s="11" t="s">
        <v>1279</v>
      </c>
      <c r="K710" s="23" t="s">
        <v>894</v>
      </c>
      <c r="N710" s="12" t="str">
        <f t="shared" si="93"/>
        <v>IB</v>
      </c>
      <c r="O710" s="12" t="str">
        <f t="shared" si="94"/>
        <v>I</v>
      </c>
      <c r="P710" s="12" t="str">
        <f t="shared" si="95"/>
        <v>V</v>
      </c>
    </row>
    <row r="711" spans="1:16" x14ac:dyDescent="0.3">
      <c r="A711" s="16" t="str">
        <f t="shared" si="90"/>
        <v>Communication/Tower Parcels</v>
      </c>
      <c r="B711" s="52" t="str">
        <f>VLOOKUP(N711,Keys!$I$3:$J$21,2)</f>
        <v>South Washoe County</v>
      </c>
      <c r="C711" s="52" t="str">
        <f>VLOOKUP(D711,Keys!$Q$3:$S$31,2)</f>
        <v xml:space="preserve">Reno, VC Highlands           </v>
      </c>
      <c r="D711" s="57">
        <f>VLOOKUP(N711,Keys!$D$3:$E$118,2)</f>
        <v>89521</v>
      </c>
      <c r="E711" s="12" t="str">
        <f>VLOOKUP(G711,Keys!$A$3:$B$30,2)</f>
        <v>Centrally Assessed</v>
      </c>
      <c r="F711" s="19" t="str">
        <f t="shared" si="88"/>
        <v>ICA</v>
      </c>
      <c r="G711" s="21" t="str">
        <f t="shared" si="89"/>
        <v>Z</v>
      </c>
      <c r="H711" s="26" t="str">
        <f t="shared" si="91"/>
        <v>ftp://wcftp.washoecounty.us/outtoworld/Neighborhood_Atlas/IC.pdf</v>
      </c>
      <c r="I711" s="30" t="str">
        <f t="shared" si="92"/>
        <v>https://www2.washoecounty.us/assessor/cama/search_download.php?command=dnld&amp;list=nbcsearch&amp;nbc=ICAZ</v>
      </c>
      <c r="J711" s="11" t="s">
        <v>1279</v>
      </c>
      <c r="K711" s="23" t="s">
        <v>897</v>
      </c>
      <c r="N711" s="12" t="str">
        <f t="shared" si="93"/>
        <v>IC</v>
      </c>
      <c r="O711" s="12" t="str">
        <f t="shared" si="94"/>
        <v>I</v>
      </c>
      <c r="P711" s="12" t="str">
        <f t="shared" si="95"/>
        <v>Z</v>
      </c>
    </row>
    <row r="712" spans="1:16" x14ac:dyDescent="0.3">
      <c r="A712" s="16" t="str">
        <f t="shared" si="90"/>
        <v>Pleasant Valley</v>
      </c>
      <c r="B712" s="52" t="str">
        <f>VLOOKUP(N712,Keys!$I$3:$J$21,2)</f>
        <v>South Washoe County</v>
      </c>
      <c r="C712" s="52" t="str">
        <f>VLOOKUP(D712,Keys!$Q$3:$S$31,2)</f>
        <v xml:space="preserve">Reno, VC Highlands           </v>
      </c>
      <c r="D712" s="57">
        <f>VLOOKUP(N712,Keys!$D$3:$E$118,2)</f>
        <v>89521</v>
      </c>
      <c r="E712" s="12" t="str">
        <f>VLOOKUP(G712,Keys!$A$3:$B$30,2)</f>
        <v>SFR 1 Acre Zoning -- Site Values</v>
      </c>
      <c r="F712" s="19" t="str">
        <f t="shared" si="88"/>
        <v>IDB</v>
      </c>
      <c r="G712" s="21" t="str">
        <f t="shared" si="89"/>
        <v>F</v>
      </c>
      <c r="H712" s="26" t="str">
        <f t="shared" si="91"/>
        <v>ftp://wcftp.washoecounty.us/outtoworld/Neighborhood_Atlas/ID.pdf</v>
      </c>
      <c r="I712" s="30" t="str">
        <f t="shared" si="92"/>
        <v>https://www2.washoecounty.us/assessor/cama/search_download.php?command=dnld&amp;list=nbcsearch&amp;nbc=IDBF</v>
      </c>
      <c r="J712" s="11" t="s">
        <v>1279</v>
      </c>
      <c r="K712" s="23" t="s">
        <v>900</v>
      </c>
      <c r="N712" s="12" t="str">
        <f t="shared" si="93"/>
        <v>ID</v>
      </c>
      <c r="O712" s="12" t="str">
        <f t="shared" si="94"/>
        <v>I</v>
      </c>
      <c r="P712" s="12" t="str">
        <f t="shared" si="95"/>
        <v>F</v>
      </c>
    </row>
    <row r="713" spans="1:16" x14ac:dyDescent="0.3">
      <c r="A713" s="16" t="str">
        <f t="shared" si="90"/>
        <v>Government</v>
      </c>
      <c r="B713" s="52" t="str">
        <f>VLOOKUP(N713,Keys!$I$3:$J$21,2)</f>
        <v>South Washoe County</v>
      </c>
      <c r="C713" s="52" t="str">
        <f>VLOOKUP(D713,Keys!$Q$3:$S$31,2)</f>
        <v xml:space="preserve">Reno, VC Highlands           </v>
      </c>
      <c r="D713" s="57">
        <f>VLOOKUP(N713,Keys!$D$3:$E$118,2)</f>
        <v>89521</v>
      </c>
      <c r="E713" s="12" t="str">
        <f>VLOOKUP(G713,Keys!$A$3:$B$30,2)</f>
        <v>Centrally Assessed</v>
      </c>
      <c r="F713" s="19" t="str">
        <f t="shared" si="88"/>
        <v>IDY</v>
      </c>
      <c r="G713" s="21" t="str">
        <f t="shared" si="89"/>
        <v>Y</v>
      </c>
      <c r="H713" s="26" t="str">
        <f t="shared" si="91"/>
        <v>ftp://wcftp.washoecounty.us/outtoworld/Neighborhood_Atlas/ID.pdf</v>
      </c>
      <c r="I713" s="30" t="str">
        <f t="shared" si="92"/>
        <v>https://www2.washoecounty.us/assessor/cama/search_download.php?command=dnld&amp;list=nbcsearch&amp;nbc=IDYY</v>
      </c>
      <c r="J713" s="11" t="s">
        <v>1279</v>
      </c>
      <c r="K713" s="23" t="s">
        <v>903</v>
      </c>
      <c r="N713" s="12" t="str">
        <f t="shared" si="93"/>
        <v>ID</v>
      </c>
      <c r="O713" s="12" t="str">
        <f t="shared" si="94"/>
        <v>I</v>
      </c>
      <c r="P713" s="12" t="str">
        <f t="shared" si="95"/>
        <v>Y</v>
      </c>
    </row>
    <row r="714" spans="1:16" x14ac:dyDescent="0.3">
      <c r="A714" s="16" t="str">
        <f t="shared" si="90"/>
        <v>Commercial</v>
      </c>
      <c r="B714" s="52" t="str">
        <f>VLOOKUP(N714,Keys!$I$3:$J$21,2)</f>
        <v>South Washoe County</v>
      </c>
      <c r="C714" s="52" t="str">
        <f>VLOOKUP(D714,Keys!$Q$3:$S$31,2)</f>
        <v xml:space="preserve">Reno, VC Highlands           </v>
      </c>
      <c r="D714" s="57">
        <f>VLOOKUP(N714,Keys!$D$3:$E$118,2)</f>
        <v>89521</v>
      </c>
      <c r="E714" s="12" t="str">
        <f>VLOOKUP(G714,Keys!$A$3:$B$30,2)</f>
        <v>Commercial - General -- Square Foot Values</v>
      </c>
      <c r="F714" s="19" t="str">
        <f t="shared" si="88"/>
        <v>IEC</v>
      </c>
      <c r="G714" s="21" t="str">
        <f t="shared" si="89"/>
        <v>Q</v>
      </c>
      <c r="H714" s="26" t="str">
        <f t="shared" si="91"/>
        <v>ftp://wcftp.washoecounty.us/outtoworld/Neighborhood_Atlas/IE.pdf</v>
      </c>
      <c r="I714" s="30" t="str">
        <f t="shared" si="92"/>
        <v>https://www2.washoecounty.us/assessor/cama/search_download.php?command=dnld&amp;list=nbcsearch&amp;nbc=IECQ</v>
      </c>
      <c r="J714" s="11" t="s">
        <v>1279</v>
      </c>
      <c r="K714" s="23" t="s">
        <v>906</v>
      </c>
      <c r="N714" s="12" t="str">
        <f t="shared" si="93"/>
        <v>IE</v>
      </c>
      <c r="O714" s="12" t="str">
        <f t="shared" si="94"/>
        <v>I</v>
      </c>
      <c r="P714" s="12" t="str">
        <f t="shared" si="95"/>
        <v>Q</v>
      </c>
    </row>
    <row r="715" spans="1:16" x14ac:dyDescent="0.3">
      <c r="A715" s="16" t="str">
        <f t="shared" si="90"/>
        <v>Hidden Lake</v>
      </c>
      <c r="B715" s="52" t="str">
        <f>VLOOKUP(N715,Keys!$I$3:$J$21,2)</f>
        <v>South Washoe County</v>
      </c>
      <c r="C715" s="52" t="str">
        <f>VLOOKUP(D715,Keys!$Q$3:$S$31,2)</f>
        <v xml:space="preserve">Reno, VC Highlands           </v>
      </c>
      <c r="D715" s="57">
        <f>VLOOKUP(N715,Keys!$D$3:$E$118,2)</f>
        <v>89521</v>
      </c>
      <c r="E715" s="12" t="str">
        <f>VLOOKUP(G715,Keys!$A$3:$B$30,2)</f>
        <v>SFR 1 Acre Zoning -- Site Values</v>
      </c>
      <c r="F715" s="19" t="str">
        <f t="shared" si="88"/>
        <v>IEG</v>
      </c>
      <c r="G715" s="21" t="str">
        <f t="shared" si="89"/>
        <v>F</v>
      </c>
      <c r="H715" s="26" t="str">
        <f t="shared" si="91"/>
        <v>ftp://wcftp.washoecounty.us/outtoworld/Neighborhood_Atlas/IE.pdf</v>
      </c>
      <c r="I715" s="30" t="str">
        <f t="shared" si="92"/>
        <v>https://www2.washoecounty.us/assessor/cama/search_download.php?command=dnld&amp;list=nbcsearch&amp;nbc=IEGF</v>
      </c>
      <c r="J715" s="11" t="s">
        <v>1279</v>
      </c>
      <c r="K715" s="23" t="s">
        <v>909</v>
      </c>
      <c r="N715" s="12" t="str">
        <f t="shared" si="93"/>
        <v>IE</v>
      </c>
      <c r="O715" s="12" t="str">
        <f t="shared" si="94"/>
        <v>I</v>
      </c>
      <c r="P715" s="12" t="str">
        <f t="shared" si="95"/>
        <v>F</v>
      </c>
    </row>
    <row r="716" spans="1:16" x14ac:dyDescent="0.3">
      <c r="A716" s="16" t="str">
        <f t="shared" si="90"/>
        <v>Fry Lots</v>
      </c>
      <c r="B716" s="52" t="str">
        <f>VLOOKUP(N716,Keys!$I$3:$J$21,2)</f>
        <v>South Washoe County</v>
      </c>
      <c r="C716" s="52" t="str">
        <f>VLOOKUP(D716,Keys!$Q$3:$S$31,2)</f>
        <v xml:space="preserve">Reno, VC Highlands           </v>
      </c>
      <c r="D716" s="57">
        <f>VLOOKUP(N716,Keys!$D$3:$E$118,2)</f>
        <v>89521</v>
      </c>
      <c r="E716" s="12" t="str">
        <f>VLOOKUP(G716,Keys!$A$3:$B$30,2)</f>
        <v>SFR 2.5 Acre Zoning -- Site Values</v>
      </c>
      <c r="F716" s="19" t="str">
        <f t="shared" si="88"/>
        <v>IEL</v>
      </c>
      <c r="G716" s="21" t="str">
        <f t="shared" si="89"/>
        <v>G</v>
      </c>
      <c r="H716" s="26" t="str">
        <f t="shared" si="91"/>
        <v>ftp://wcftp.washoecounty.us/outtoworld/Neighborhood_Atlas/IE.pdf</v>
      </c>
      <c r="I716" s="30" t="str">
        <f t="shared" si="92"/>
        <v>https://www2.washoecounty.us/assessor/cama/search_download.php?command=dnld&amp;list=nbcsearch&amp;nbc=IELG</v>
      </c>
      <c r="J716" s="11" t="s">
        <v>1279</v>
      </c>
      <c r="K716" s="23" t="s">
        <v>912</v>
      </c>
      <c r="N716" s="12" t="str">
        <f t="shared" si="93"/>
        <v>IE</v>
      </c>
      <c r="O716" s="12" t="str">
        <f t="shared" si="94"/>
        <v>I</v>
      </c>
      <c r="P716" s="12" t="str">
        <f t="shared" si="95"/>
        <v>G</v>
      </c>
    </row>
    <row r="717" spans="1:16" x14ac:dyDescent="0.3">
      <c r="A717" s="16" t="str">
        <f t="shared" si="90"/>
        <v>Common Area/token values</v>
      </c>
      <c r="B717" s="52" t="str">
        <f>VLOOKUP(N717,Keys!$I$3:$J$21,2)</f>
        <v>South Washoe County</v>
      </c>
      <c r="C717" s="52" t="str">
        <f>VLOOKUP(D717,Keys!$Q$3:$S$31,2)</f>
        <v xml:space="preserve">Reno, VC Highlands           </v>
      </c>
      <c r="D717" s="57">
        <f>VLOOKUP(N717,Keys!$D$3:$E$118,2)</f>
        <v>89521</v>
      </c>
      <c r="E717" s="12" t="str">
        <f>VLOOKUP(G717,Keys!$A$3:$B$30,2)</f>
        <v>Token Values -- Common Area / Splinters / Unbuildable</v>
      </c>
      <c r="F717" s="19" t="str">
        <f t="shared" si="88"/>
        <v>IEV</v>
      </c>
      <c r="G717" s="21" t="str">
        <f t="shared" si="89"/>
        <v>V</v>
      </c>
      <c r="H717" s="26" t="str">
        <f t="shared" si="91"/>
        <v>ftp://wcftp.washoecounty.us/outtoworld/Neighborhood_Atlas/IE.pdf</v>
      </c>
      <c r="I717" s="30" t="str">
        <f t="shared" si="92"/>
        <v>https://www2.washoecounty.us/assessor/cama/search_download.php?command=dnld&amp;list=nbcsearch&amp;nbc=IEVV</v>
      </c>
      <c r="J717" s="11" t="s">
        <v>1279</v>
      </c>
      <c r="K717" s="23" t="s">
        <v>915</v>
      </c>
      <c r="N717" s="12" t="str">
        <f t="shared" si="93"/>
        <v>IE</v>
      </c>
      <c r="O717" s="12" t="str">
        <f t="shared" si="94"/>
        <v>I</v>
      </c>
      <c r="P717" s="12" t="str">
        <f t="shared" si="95"/>
        <v>V</v>
      </c>
    </row>
    <row r="718" spans="1:16" x14ac:dyDescent="0.3">
      <c r="A718" s="16" t="str">
        <f t="shared" si="90"/>
        <v>Lightning "W"</v>
      </c>
      <c r="B718" s="52" t="str">
        <f>VLOOKUP(N718,Keys!$I$3:$J$21,2)</f>
        <v>South Washoe County</v>
      </c>
      <c r="C718" s="52" t="str">
        <f>VLOOKUP(D718,Keys!$Q$3:$S$31,2)</f>
        <v xml:space="preserve">Washoe Valley, Carson City           </v>
      </c>
      <c r="D718" s="57">
        <f>VLOOKUP(N718,Keys!$D$3:$E$118,2)</f>
        <v>89704</v>
      </c>
      <c r="E718" s="12" t="str">
        <f>VLOOKUP(G718,Keys!$A$3:$B$30,2)</f>
        <v>SFR 1 Acre Zoning -- Site Values</v>
      </c>
      <c r="F718" s="19" t="str">
        <f t="shared" si="88"/>
        <v>IGA</v>
      </c>
      <c r="G718" s="21" t="str">
        <f t="shared" si="89"/>
        <v>F</v>
      </c>
      <c r="H718" s="26" t="str">
        <f t="shared" si="91"/>
        <v>ftp://wcftp.washoecounty.us/outtoworld/Neighborhood_Atlas/IG.pdf</v>
      </c>
      <c r="I718" s="30" t="str">
        <f t="shared" si="92"/>
        <v>https://www2.washoecounty.us/assessor/cama/search_download.php?command=dnld&amp;list=nbcsearch&amp;nbc=IGAF</v>
      </c>
      <c r="J718" s="11" t="s">
        <v>1279</v>
      </c>
      <c r="K718" s="23" t="s">
        <v>918</v>
      </c>
      <c r="N718" s="12" t="str">
        <f t="shared" si="93"/>
        <v>IG</v>
      </c>
      <c r="O718" s="12" t="str">
        <f t="shared" si="94"/>
        <v>I</v>
      </c>
      <c r="P718" s="12" t="str">
        <f t="shared" si="95"/>
        <v>F</v>
      </c>
    </row>
    <row r="719" spans="1:16" x14ac:dyDescent="0.3">
      <c r="A719" s="16" t="str">
        <f t="shared" si="90"/>
        <v>5ac East Side West Washoe Valley</v>
      </c>
      <c r="B719" s="52" t="str">
        <f>VLOOKUP(N719,Keys!$I$3:$J$21,2)</f>
        <v>South Washoe County</v>
      </c>
      <c r="C719" s="52" t="str">
        <f>VLOOKUP(D719,Keys!$Q$3:$S$31,2)</f>
        <v xml:space="preserve">Washoe Valley, Carson City           </v>
      </c>
      <c r="D719" s="57">
        <f>VLOOKUP(N719,Keys!$D$3:$E$118,2)</f>
        <v>89704</v>
      </c>
      <c r="E719" s="12" t="str">
        <f>VLOOKUP(G719,Keys!$A$3:$B$30,2)</f>
        <v>SFR 5 Acre Zoning -- Site Values</v>
      </c>
      <c r="F719" s="19" t="str">
        <f t="shared" si="88"/>
        <v>IGB</v>
      </c>
      <c r="G719" s="21" t="str">
        <f t="shared" si="89"/>
        <v>H</v>
      </c>
      <c r="H719" s="26" t="str">
        <f t="shared" si="91"/>
        <v>ftp://wcftp.washoecounty.us/outtoworld/Neighborhood_Atlas/IG.pdf</v>
      </c>
      <c r="I719" s="30" t="str">
        <f t="shared" si="92"/>
        <v>https://www2.washoecounty.us/assessor/cama/search_download.php?command=dnld&amp;list=nbcsearch&amp;nbc=IGBH</v>
      </c>
      <c r="J719" s="11" t="s">
        <v>1279</v>
      </c>
      <c r="K719" s="23" t="s">
        <v>921</v>
      </c>
      <c r="N719" s="12" t="str">
        <f t="shared" si="93"/>
        <v>IG</v>
      </c>
      <c r="O719" s="12" t="str">
        <f t="shared" si="94"/>
        <v>I</v>
      </c>
      <c r="P719" s="12" t="str">
        <f t="shared" si="95"/>
        <v>H</v>
      </c>
    </row>
    <row r="720" spans="1:16" x14ac:dyDescent="0.3">
      <c r="A720" s="16" t="str">
        <f t="shared" si="90"/>
        <v>Thunder Canyon Golf Course</v>
      </c>
      <c r="B720" s="52" t="str">
        <f>VLOOKUP(N720,Keys!$I$3:$J$21,2)</f>
        <v>South Washoe County</v>
      </c>
      <c r="C720" s="52" t="str">
        <f>VLOOKUP(D720,Keys!$Q$3:$S$31,2)</f>
        <v xml:space="preserve">Washoe Valley, Carson City           </v>
      </c>
      <c r="D720" s="57">
        <f>VLOOKUP(N720,Keys!$D$3:$E$118,2)</f>
        <v>89704</v>
      </c>
      <c r="E720" s="12" t="str">
        <f>VLOOKUP(G720,Keys!$A$3:$B$30,2)</f>
        <v>Possessory Interest Parcels</v>
      </c>
      <c r="F720" s="19" t="str">
        <f t="shared" si="88"/>
        <v>IGG</v>
      </c>
      <c r="G720" s="21" t="str">
        <f t="shared" si="89"/>
        <v>W</v>
      </c>
      <c r="H720" s="26" t="str">
        <f t="shared" si="91"/>
        <v>ftp://wcftp.washoecounty.us/outtoworld/Neighborhood_Atlas/IG.pdf</v>
      </c>
      <c r="I720" s="30" t="str">
        <f t="shared" si="92"/>
        <v>https://www2.washoecounty.us/assessor/cama/search_download.php?command=dnld&amp;list=nbcsearch&amp;nbc=IGGW</v>
      </c>
      <c r="J720" s="11" t="s">
        <v>1279</v>
      </c>
      <c r="K720" s="23" t="s">
        <v>924</v>
      </c>
      <c r="N720" s="12" t="str">
        <f t="shared" si="93"/>
        <v>IG</v>
      </c>
      <c r="O720" s="12" t="str">
        <f t="shared" si="94"/>
        <v>I</v>
      </c>
      <c r="P720" s="12" t="str">
        <f t="shared" si="95"/>
        <v>W</v>
      </c>
    </row>
    <row r="721" spans="1:16" x14ac:dyDescent="0.3">
      <c r="A721" s="16" t="str">
        <f t="shared" si="90"/>
        <v>Ag/Golf Course</v>
      </c>
      <c r="B721" s="52" t="str">
        <f>VLOOKUP(N721,Keys!$I$3:$J$21,2)</f>
        <v>South Washoe County</v>
      </c>
      <c r="C721" s="52" t="str">
        <f>VLOOKUP(D721,Keys!$Q$3:$S$31,2)</f>
        <v xml:space="preserve">Washoe Valley, Carson City           </v>
      </c>
      <c r="D721" s="57">
        <f>VLOOKUP(N721,Keys!$D$3:$E$118,2)</f>
        <v>89704</v>
      </c>
      <c r="E721" s="12" t="str">
        <f>VLOOKUP(G721,Keys!$A$3:$B$30,2)</f>
        <v>Possessory Interest Parcels</v>
      </c>
      <c r="F721" s="19" t="str">
        <f t="shared" si="88"/>
        <v>IGW</v>
      </c>
      <c r="G721" s="21" t="str">
        <f t="shared" si="89"/>
        <v>W</v>
      </c>
      <c r="H721" s="26" t="str">
        <f t="shared" si="91"/>
        <v>ftp://wcftp.washoecounty.us/outtoworld/Neighborhood_Atlas/IG.pdf</v>
      </c>
      <c r="I721" s="30" t="str">
        <f t="shared" si="92"/>
        <v>https://www2.washoecounty.us/assessor/cama/search_download.php?command=dnld&amp;list=nbcsearch&amp;nbc=IGWW</v>
      </c>
      <c r="J721" s="11" t="s">
        <v>1279</v>
      </c>
      <c r="K721" s="23" t="s">
        <v>927</v>
      </c>
      <c r="N721" s="12" t="str">
        <f t="shared" si="93"/>
        <v>IG</v>
      </c>
      <c r="O721" s="12" t="str">
        <f t="shared" si="94"/>
        <v>I</v>
      </c>
      <c r="P721" s="12" t="str">
        <f t="shared" si="95"/>
        <v>W</v>
      </c>
    </row>
    <row r="722" spans="1:16" x14ac:dyDescent="0.3">
      <c r="A722" s="16" t="str">
        <f t="shared" si="90"/>
        <v>South Geiger Grade</v>
      </c>
      <c r="B722" s="52" t="str">
        <f>VLOOKUP(N722,Keys!$I$3:$J$21,2)</f>
        <v>South Washoe County</v>
      </c>
      <c r="C722" s="52" t="str">
        <f>VLOOKUP(D722,Keys!$Q$3:$S$31,2)</f>
        <v xml:space="preserve">Reno, VC Highlands           </v>
      </c>
      <c r="D722" s="57">
        <f>VLOOKUP(N722,Keys!$D$3:$E$118,2)</f>
        <v>89521</v>
      </c>
      <c r="E722" s="12" t="str">
        <f>VLOOKUP(G722,Keys!$A$3:$B$30,2)</f>
        <v>Centrally Assessed</v>
      </c>
      <c r="F722" s="19" t="str">
        <f t="shared" si="88"/>
        <v>IHA</v>
      </c>
      <c r="G722" s="21" t="str">
        <f t="shared" si="89"/>
        <v>Z</v>
      </c>
      <c r="H722" s="26" t="str">
        <f t="shared" si="91"/>
        <v>ftp://wcftp.washoecounty.us/outtoworld/Neighborhood_Atlas/IH.pdf</v>
      </c>
      <c r="I722" s="30" t="str">
        <f t="shared" si="92"/>
        <v>https://www2.washoecounty.us/assessor/cama/search_download.php?command=dnld&amp;list=nbcsearch&amp;nbc=IHAZ</v>
      </c>
      <c r="J722" s="11" t="s">
        <v>1279</v>
      </c>
      <c r="K722" s="23" t="s">
        <v>930</v>
      </c>
      <c r="N722" s="12" t="str">
        <f t="shared" si="93"/>
        <v>IH</v>
      </c>
      <c r="O722" s="12" t="str">
        <f t="shared" si="94"/>
        <v>I</v>
      </c>
      <c r="P722" s="12" t="str">
        <f t="shared" si="95"/>
        <v>Z</v>
      </c>
    </row>
    <row r="723" spans="1:16" x14ac:dyDescent="0.3">
      <c r="A723" s="16" t="str">
        <f t="shared" si="90"/>
        <v>Remote Parcels</v>
      </c>
      <c r="B723" s="52" t="str">
        <f>VLOOKUP(N723,Keys!$I$3:$J$21,2)</f>
        <v>South Washoe County</v>
      </c>
      <c r="C723" s="52" t="str">
        <f>VLOOKUP(D723,Keys!$Q$3:$S$31,2)</f>
        <v xml:space="preserve">Reno,  Galena, Pleasant Valley, Steamboat, Virginia Foothills       </v>
      </c>
      <c r="D723" s="57">
        <f>VLOOKUP(N723,Keys!$D$3:$E$118,2)</f>
        <v>89511</v>
      </c>
      <c r="E723" s="12" t="str">
        <f>VLOOKUP(G723,Keys!$A$3:$B$30,2)</f>
        <v>SFR 40+ Acre Zoning -- Site Values / Per Acre</v>
      </c>
      <c r="F723" s="19" t="str">
        <f t="shared" si="88"/>
        <v>JAH</v>
      </c>
      <c r="G723" s="21" t="str">
        <f t="shared" si="89"/>
        <v>J</v>
      </c>
      <c r="H723" s="26" t="str">
        <f t="shared" si="91"/>
        <v>ftp://wcftp.washoecounty.us/outtoworld/Neighborhood_Atlas/JA.pdf</v>
      </c>
      <c r="I723" s="30" t="str">
        <f t="shared" si="92"/>
        <v>https://www2.washoecounty.us/assessor/cama/search_download.php?command=dnld&amp;list=nbcsearch&amp;nbc=JAHJ</v>
      </c>
      <c r="J723" s="11" t="s">
        <v>1279</v>
      </c>
      <c r="K723" s="23" t="s">
        <v>933</v>
      </c>
      <c r="N723" s="12" t="str">
        <f t="shared" si="93"/>
        <v>JA</v>
      </c>
      <c r="O723" s="12" t="str">
        <f t="shared" si="94"/>
        <v>J</v>
      </c>
      <c r="P723" s="12" t="str">
        <f t="shared" si="95"/>
        <v>J</v>
      </c>
    </row>
    <row r="724" spans="1:16" x14ac:dyDescent="0.3">
      <c r="A724" s="16" t="str">
        <f t="shared" si="90"/>
        <v>Sunridge/Mt. Rose Bowl</v>
      </c>
      <c r="B724" s="52" t="str">
        <f>VLOOKUP(N724,Keys!$I$3:$J$21,2)</f>
        <v>South Washoe County</v>
      </c>
      <c r="C724" s="52" t="str">
        <f>VLOOKUP(D724,Keys!$Q$3:$S$31,2)</f>
        <v xml:space="preserve">Reno,  Galena, Pleasant Valley, Steamboat, Virginia Foothills       </v>
      </c>
      <c r="D724" s="57">
        <f>VLOOKUP(N724,Keys!$D$3:$E$118,2)</f>
        <v>89511</v>
      </c>
      <c r="E724" s="12" t="str">
        <f>VLOOKUP(G724,Keys!$A$3:$B$30,2)</f>
        <v>SFR 1 Acre Zoning -- Site Values</v>
      </c>
      <c r="F724" s="19" t="str">
        <f t="shared" si="88"/>
        <v>JBE</v>
      </c>
      <c r="G724" s="21" t="str">
        <f t="shared" si="89"/>
        <v>F</v>
      </c>
      <c r="H724" s="26" t="str">
        <f t="shared" si="91"/>
        <v>ftp://wcftp.washoecounty.us/outtoworld/Neighborhood_Atlas/JB.pdf</v>
      </c>
      <c r="I724" s="30" t="str">
        <f t="shared" si="92"/>
        <v>https://www2.washoecounty.us/assessor/cama/search_download.php?command=dnld&amp;list=nbcsearch&amp;nbc=JBEF</v>
      </c>
      <c r="J724" s="11" t="s">
        <v>1279</v>
      </c>
      <c r="K724" s="23" t="s">
        <v>936</v>
      </c>
      <c r="N724" s="12" t="str">
        <f t="shared" si="93"/>
        <v>JB</v>
      </c>
      <c r="O724" s="12" t="str">
        <f t="shared" si="94"/>
        <v>J</v>
      </c>
      <c r="P724" s="12" t="str">
        <f t="shared" si="95"/>
        <v>F</v>
      </c>
    </row>
    <row r="725" spans="1:16" x14ac:dyDescent="0.3">
      <c r="A725" s="16" t="str">
        <f t="shared" si="90"/>
        <v>Government Owned</v>
      </c>
      <c r="B725" s="52" t="str">
        <f>VLOOKUP(N725,Keys!$I$3:$J$21,2)</f>
        <v>South Washoe County</v>
      </c>
      <c r="C725" s="52" t="str">
        <f>VLOOKUP(D725,Keys!$Q$3:$S$31,2)</f>
        <v xml:space="preserve">Reno,  Galena, Pleasant Valley, Steamboat, Virginia Foothills       </v>
      </c>
      <c r="D725" s="57">
        <f>VLOOKUP(N725,Keys!$D$3:$E$118,2)</f>
        <v>89511</v>
      </c>
      <c r="E725" s="12" t="str">
        <f>VLOOKUP(G725,Keys!$A$3:$B$30,2)</f>
        <v>Centrally Assessed</v>
      </c>
      <c r="F725" s="19" t="str">
        <f t="shared" si="88"/>
        <v>JBY</v>
      </c>
      <c r="G725" s="21" t="str">
        <f t="shared" si="89"/>
        <v>Y</v>
      </c>
      <c r="H725" s="26" t="str">
        <f t="shared" si="91"/>
        <v>ftp://wcftp.washoecounty.us/outtoworld/Neighborhood_Atlas/JB.pdf</v>
      </c>
      <c r="I725" s="30" t="str">
        <f t="shared" si="92"/>
        <v>https://www2.washoecounty.us/assessor/cama/search_download.php?command=dnld&amp;list=nbcsearch&amp;nbc=JBYY</v>
      </c>
      <c r="J725" s="11" t="s">
        <v>1279</v>
      </c>
      <c r="K725" s="23" t="s">
        <v>939</v>
      </c>
      <c r="N725" s="12" t="str">
        <f t="shared" si="93"/>
        <v>JB</v>
      </c>
      <c r="O725" s="12" t="str">
        <f t="shared" si="94"/>
        <v>J</v>
      </c>
      <c r="P725" s="12" t="str">
        <f t="shared" si="95"/>
        <v>Y</v>
      </c>
    </row>
    <row r="726" spans="1:16" x14ac:dyDescent="0.3">
      <c r="A726" s="16" t="str">
        <f t="shared" si="90"/>
        <v>St. James Village</v>
      </c>
      <c r="B726" s="52" t="str">
        <f>VLOOKUP(N726,Keys!$I$3:$J$21,2)</f>
        <v>South Washoe County</v>
      </c>
      <c r="C726" s="52" t="str">
        <f>VLOOKUP(D726,Keys!$Q$3:$S$31,2)</f>
        <v xml:space="preserve">Reno,  Galena, Pleasant Valley, Steamboat, Virginia Foothills       </v>
      </c>
      <c r="D726" s="57">
        <f>VLOOKUP(N726,Keys!$D$3:$E$118,2)</f>
        <v>89511</v>
      </c>
      <c r="E726" s="12" t="str">
        <f>VLOOKUP(G726,Keys!$A$3:$B$30,2)</f>
        <v>SFR 1 Acre Zoning -- Site Values</v>
      </c>
      <c r="F726" s="19" t="str">
        <f t="shared" si="88"/>
        <v>JCB</v>
      </c>
      <c r="G726" s="21" t="str">
        <f t="shared" si="89"/>
        <v>F</v>
      </c>
      <c r="H726" s="26" t="str">
        <f t="shared" si="91"/>
        <v>ftp://wcftp.washoecounty.us/outtoworld/Neighborhood_Atlas/JC.pdf</v>
      </c>
      <c r="I726" s="30" t="str">
        <f t="shared" si="92"/>
        <v>https://www2.washoecounty.us/assessor/cama/search_download.php?command=dnld&amp;list=nbcsearch&amp;nbc=JCBF</v>
      </c>
      <c r="J726" s="11" t="s">
        <v>1279</v>
      </c>
      <c r="K726" s="23" t="s">
        <v>942</v>
      </c>
      <c r="N726" s="12" t="str">
        <f t="shared" si="93"/>
        <v>JC</v>
      </c>
      <c r="O726" s="12" t="str">
        <f t="shared" si="94"/>
        <v>J</v>
      </c>
      <c r="P726" s="12" t="str">
        <f t="shared" si="95"/>
        <v>F</v>
      </c>
    </row>
    <row r="727" spans="1:16" x14ac:dyDescent="0.3">
      <c r="A727" s="16" t="str">
        <f t="shared" si="90"/>
        <v>Galena Canyon</v>
      </c>
      <c r="B727" s="52" t="str">
        <f>VLOOKUP(N727,Keys!$I$3:$J$21,2)</f>
        <v>South Washoe County</v>
      </c>
      <c r="C727" s="52" t="str">
        <f>VLOOKUP(D727,Keys!$Q$3:$S$31,2)</f>
        <v xml:space="preserve">Reno,  Galena, Pleasant Valley, Steamboat, Virginia Foothills       </v>
      </c>
      <c r="D727" s="57">
        <f>VLOOKUP(N727,Keys!$D$3:$E$118,2)</f>
        <v>89511</v>
      </c>
      <c r="E727" s="12" t="str">
        <f>VLOOKUP(G727,Keys!$A$3:$B$30,2)</f>
        <v>SFR 1 Acre Zoning -- Site Values</v>
      </c>
      <c r="F727" s="19" t="str">
        <f t="shared" si="88"/>
        <v>JCE</v>
      </c>
      <c r="G727" s="21" t="str">
        <f t="shared" si="89"/>
        <v>F</v>
      </c>
      <c r="H727" s="26" t="str">
        <f t="shared" si="91"/>
        <v>ftp://wcftp.washoecounty.us/outtoworld/Neighborhood_Atlas/JC.pdf</v>
      </c>
      <c r="I727" s="30" t="str">
        <f t="shared" si="92"/>
        <v>https://www2.washoecounty.us/assessor/cama/search_download.php?command=dnld&amp;list=nbcsearch&amp;nbc=JCEF</v>
      </c>
      <c r="J727" s="11" t="s">
        <v>1279</v>
      </c>
      <c r="K727" s="23" t="s">
        <v>945</v>
      </c>
      <c r="N727" s="12" t="str">
        <f t="shared" si="93"/>
        <v>JC</v>
      </c>
      <c r="O727" s="12" t="str">
        <f t="shared" si="94"/>
        <v>J</v>
      </c>
      <c r="P727" s="12" t="str">
        <f t="shared" si="95"/>
        <v>F</v>
      </c>
    </row>
    <row r="728" spans="1:16" x14ac:dyDescent="0.3">
      <c r="A728" s="16" t="str">
        <f t="shared" si="90"/>
        <v>Golf Course at Montreux</v>
      </c>
      <c r="B728" s="52" t="str">
        <f>VLOOKUP(N728,Keys!$I$3:$J$21,2)</f>
        <v>South Washoe County</v>
      </c>
      <c r="C728" s="52" t="str">
        <f>VLOOKUP(D728,Keys!$Q$3:$S$31,2)</f>
        <v xml:space="preserve">Reno,  Galena, Pleasant Valley, Steamboat, Virginia Foothills       </v>
      </c>
      <c r="D728" s="57">
        <f>VLOOKUP(N728,Keys!$D$3:$E$118,2)</f>
        <v>89511</v>
      </c>
      <c r="E728" s="12" t="str">
        <f>VLOOKUP(G728,Keys!$A$3:$B$30,2)</f>
        <v>Possessory Interest Parcels</v>
      </c>
      <c r="F728" s="19" t="str">
        <f t="shared" si="88"/>
        <v>JCG</v>
      </c>
      <c r="G728" s="21" t="str">
        <f t="shared" si="89"/>
        <v>W</v>
      </c>
      <c r="H728" s="26" t="str">
        <f t="shared" si="91"/>
        <v>ftp://wcftp.washoecounty.us/outtoworld/Neighborhood_Atlas/JC.pdf</v>
      </c>
      <c r="I728" s="30" t="str">
        <f t="shared" si="92"/>
        <v>https://www2.washoecounty.us/assessor/cama/search_download.php?command=dnld&amp;list=nbcsearch&amp;nbc=JCGW</v>
      </c>
      <c r="J728" s="11" t="s">
        <v>1279</v>
      </c>
      <c r="K728" s="23" t="s">
        <v>948</v>
      </c>
      <c r="N728" s="12" t="str">
        <f t="shared" si="93"/>
        <v>JC</v>
      </c>
      <c r="O728" s="12" t="str">
        <f t="shared" si="94"/>
        <v>J</v>
      </c>
      <c r="P728" s="12" t="str">
        <f t="shared" si="95"/>
        <v>W</v>
      </c>
    </row>
    <row r="729" spans="1:16" x14ac:dyDescent="0.3">
      <c r="A729" s="16" t="str">
        <f t="shared" si="90"/>
        <v>Montreux</v>
      </c>
      <c r="B729" s="52" t="str">
        <f>VLOOKUP(N729,Keys!$I$3:$J$21,2)</f>
        <v>South Washoe County</v>
      </c>
      <c r="C729" s="52" t="str">
        <f>VLOOKUP(D729,Keys!$Q$3:$S$31,2)</f>
        <v xml:space="preserve">Reno,  Galena, Pleasant Valley, Steamboat, Virginia Foothills       </v>
      </c>
      <c r="D729" s="57">
        <f>VLOOKUP(N729,Keys!$D$3:$E$118,2)</f>
        <v>89511</v>
      </c>
      <c r="E729" s="12" t="str">
        <f>VLOOKUP(G729,Keys!$A$3:$B$30,2)</f>
        <v>SFR 1 Acre Zoning -- Site Values</v>
      </c>
      <c r="F729" s="19" t="str">
        <f t="shared" si="88"/>
        <v>JCI</v>
      </c>
      <c r="G729" s="21" t="str">
        <f t="shared" si="89"/>
        <v>F</v>
      </c>
      <c r="H729" s="26" t="str">
        <f t="shared" si="91"/>
        <v>ftp://wcftp.washoecounty.us/outtoworld/Neighborhood_Atlas/JC.pdf</v>
      </c>
      <c r="I729" s="30" t="str">
        <f t="shared" si="92"/>
        <v>https://www2.washoecounty.us/assessor/cama/search_download.php?command=dnld&amp;list=nbcsearch&amp;nbc=JCIF</v>
      </c>
      <c r="J729" s="11" t="s">
        <v>1279</v>
      </c>
      <c r="K729" s="23" t="s">
        <v>951</v>
      </c>
      <c r="N729" s="12" t="str">
        <f t="shared" si="93"/>
        <v>JC</v>
      </c>
      <c r="O729" s="12" t="str">
        <f t="shared" si="94"/>
        <v>J</v>
      </c>
      <c r="P729" s="12" t="str">
        <f t="shared" si="95"/>
        <v>F</v>
      </c>
    </row>
    <row r="730" spans="1:16" x14ac:dyDescent="0.3">
      <c r="A730" s="16" t="str">
        <f t="shared" si="90"/>
        <v>Galena Forest</v>
      </c>
      <c r="B730" s="52" t="str">
        <f>VLOOKUP(N730,Keys!$I$3:$J$21,2)</f>
        <v>South Washoe County</v>
      </c>
      <c r="C730" s="52" t="str">
        <f>VLOOKUP(D730,Keys!$Q$3:$S$31,2)</f>
        <v xml:space="preserve">Reno,  Galena, Pleasant Valley, Steamboat, Virginia Foothills       </v>
      </c>
      <c r="D730" s="57">
        <f>VLOOKUP(N730,Keys!$D$3:$E$118,2)</f>
        <v>89511</v>
      </c>
      <c r="E730" s="12" t="str">
        <f>VLOOKUP(G730,Keys!$A$3:$B$30,2)</f>
        <v>SFR 1 Acre Zoning -- Site Values</v>
      </c>
      <c r="F730" s="19" t="str">
        <f t="shared" si="88"/>
        <v>JCL</v>
      </c>
      <c r="G730" s="21" t="str">
        <f t="shared" si="89"/>
        <v>F</v>
      </c>
      <c r="H730" s="26" t="str">
        <f t="shared" si="91"/>
        <v>ftp://wcftp.washoecounty.us/outtoworld/Neighborhood_Atlas/JC.pdf</v>
      </c>
      <c r="I730" s="30" t="str">
        <f t="shared" si="92"/>
        <v>https://www2.washoecounty.us/assessor/cama/search_download.php?command=dnld&amp;list=nbcsearch&amp;nbc=JCLF</v>
      </c>
      <c r="J730" s="11" t="s">
        <v>1279</v>
      </c>
      <c r="K730" s="23" t="s">
        <v>954</v>
      </c>
      <c r="N730" s="12" t="str">
        <f t="shared" si="93"/>
        <v>JC</v>
      </c>
      <c r="O730" s="12" t="str">
        <f t="shared" si="94"/>
        <v>J</v>
      </c>
      <c r="P730" s="12" t="str">
        <f t="shared" si="95"/>
        <v>F</v>
      </c>
    </row>
    <row r="731" spans="1:16" x14ac:dyDescent="0.3">
      <c r="A731" s="16" t="str">
        <f t="shared" si="90"/>
        <v>Common Area</v>
      </c>
      <c r="B731" s="52" t="str">
        <f>VLOOKUP(N731,Keys!$I$3:$J$21,2)</f>
        <v>South Washoe County</v>
      </c>
      <c r="C731" s="52" t="str">
        <f>VLOOKUP(D731,Keys!$Q$3:$S$31,2)</f>
        <v xml:space="preserve">Reno,  Galena, Pleasant Valley, Steamboat, Virginia Foothills       </v>
      </c>
      <c r="D731" s="57">
        <f>VLOOKUP(N731,Keys!$D$3:$E$118,2)</f>
        <v>89511</v>
      </c>
      <c r="E731" s="12" t="str">
        <f>VLOOKUP(G731,Keys!$A$3:$B$30,2)</f>
        <v>Token Values -- Common Area / Splinters / Unbuildable</v>
      </c>
      <c r="F731" s="19" t="str">
        <f t="shared" si="88"/>
        <v>JCV</v>
      </c>
      <c r="G731" s="21" t="str">
        <f t="shared" si="89"/>
        <v>V</v>
      </c>
      <c r="H731" s="26" t="str">
        <f t="shared" si="91"/>
        <v>ftp://wcftp.washoecounty.us/outtoworld/Neighborhood_Atlas/JC.pdf</v>
      </c>
      <c r="I731" s="30" t="str">
        <f t="shared" si="92"/>
        <v>https://www2.washoecounty.us/assessor/cama/search_download.php?command=dnld&amp;list=nbcsearch&amp;nbc=JCVV</v>
      </c>
      <c r="J731" s="11" t="s">
        <v>1279</v>
      </c>
      <c r="K731" s="23" t="s">
        <v>957</v>
      </c>
      <c r="N731" s="12" t="str">
        <f t="shared" si="93"/>
        <v>JC</v>
      </c>
      <c r="O731" s="12" t="str">
        <f t="shared" si="94"/>
        <v>J</v>
      </c>
      <c r="P731" s="12" t="str">
        <f t="shared" si="95"/>
        <v>V</v>
      </c>
    </row>
    <row r="732" spans="1:16" x14ac:dyDescent="0.3">
      <c r="A732" s="16" t="str">
        <f t="shared" si="90"/>
        <v>Catch all</v>
      </c>
      <c r="B732" s="52" t="str">
        <f>VLOOKUP(N732,Keys!$I$3:$J$21,2)</f>
        <v>South Washoe County</v>
      </c>
      <c r="C732" s="52" t="str">
        <f>VLOOKUP(D732,Keys!$Q$3:$S$31,2)</f>
        <v xml:space="preserve">Reno,  Galena, Pleasant Valley, Steamboat, Virginia Foothills       </v>
      </c>
      <c r="D732" s="57">
        <f>VLOOKUP(N732,Keys!$D$3:$E$118,2)</f>
        <v>89511</v>
      </c>
      <c r="E732" s="12" t="str">
        <f>VLOOKUP(G732,Keys!$A$3:$B$30,2)</f>
        <v>Centrally Assessed</v>
      </c>
      <c r="F732" s="19" t="str">
        <f t="shared" si="88"/>
        <v>JCZ</v>
      </c>
      <c r="G732" s="21" t="str">
        <f t="shared" si="89"/>
        <v>Z</v>
      </c>
      <c r="H732" s="26" t="str">
        <f t="shared" si="91"/>
        <v>ftp://wcftp.washoecounty.us/outtoworld/Neighborhood_Atlas/JC.pdf</v>
      </c>
      <c r="I732" s="30" t="str">
        <f t="shared" si="92"/>
        <v>https://www2.washoecounty.us/assessor/cama/search_download.php?command=dnld&amp;list=nbcsearch&amp;nbc=JCZZ</v>
      </c>
      <c r="J732" s="11" t="s">
        <v>1279</v>
      </c>
      <c r="K732" s="23" t="s">
        <v>960</v>
      </c>
      <c r="N732" s="12" t="str">
        <f t="shared" si="93"/>
        <v>JC</v>
      </c>
      <c r="O732" s="12" t="str">
        <f t="shared" si="94"/>
        <v>J</v>
      </c>
      <c r="P732" s="12" t="str">
        <f t="shared" si="95"/>
        <v>Z</v>
      </c>
    </row>
    <row r="733" spans="1:16" x14ac:dyDescent="0.3">
      <c r="A733" s="16" t="str">
        <f t="shared" si="90"/>
        <v>Gerlach mulit LUC</v>
      </c>
      <c r="B733" s="52" t="str">
        <f>VLOOKUP(N733,Keys!$I$3:$J$21,2)</f>
        <v>North Washoe County</v>
      </c>
      <c r="C733" s="52" t="str">
        <f>VLOOKUP(D733,Keys!$Q$3:$S$31,2)</f>
        <v xml:space="preserve">Reno            </v>
      </c>
      <c r="D733" s="57">
        <f>VLOOKUP(N733,Keys!$D$3:$E$118,2)</f>
        <v>89519</v>
      </c>
      <c r="E733" s="12" t="str">
        <f>VLOOKUP(G733,Keys!$A$3:$B$30,2)</f>
        <v>SFR 1 Acre Zoning -- Site Values</v>
      </c>
      <c r="F733" s="19" t="str">
        <f t="shared" si="88"/>
        <v>KBA</v>
      </c>
      <c r="G733" s="21" t="str">
        <f t="shared" si="89"/>
        <v>F</v>
      </c>
      <c r="H733" s="26" t="str">
        <f t="shared" si="91"/>
        <v>ftp://wcftp.washoecounty.us/outtoworld/Neighborhood_Atlas/KB.pdf</v>
      </c>
      <c r="I733" s="30" t="str">
        <f t="shared" si="92"/>
        <v>https://www2.washoecounty.us/assessor/cama/search_download.php?command=dnld&amp;list=nbcsearch&amp;nbc=KBAF</v>
      </c>
      <c r="J733" s="11" t="s">
        <v>1279</v>
      </c>
      <c r="K733" s="23" t="s">
        <v>963</v>
      </c>
      <c r="N733" s="12" t="str">
        <f t="shared" si="93"/>
        <v>KB</v>
      </c>
      <c r="O733" s="12" t="str">
        <f t="shared" si="94"/>
        <v>K</v>
      </c>
      <c r="P733" s="12" t="str">
        <f t="shared" si="95"/>
        <v>F</v>
      </c>
    </row>
    <row r="734" spans="1:16" x14ac:dyDescent="0.3">
      <c r="A734" s="16" t="str">
        <f t="shared" si="90"/>
        <v>RURAL - NORTHERN WASHOE</v>
      </c>
      <c r="B734" s="52" t="str">
        <f>VLOOKUP(N734,Keys!$I$3:$J$21,2)</f>
        <v>North Washoe County</v>
      </c>
      <c r="C734" s="52" t="str">
        <f>VLOOKUP(D734,Keys!$Q$3:$S$31,2)</f>
        <v xml:space="preserve">Reno            </v>
      </c>
      <c r="D734" s="57">
        <f>VLOOKUP(N734,Keys!$D$3:$E$118,2)</f>
        <v>89519</v>
      </c>
      <c r="E734" s="12" t="str">
        <f>VLOOKUP(G734,Keys!$A$3:$B$30,2)</f>
        <v>Centrally Assessed</v>
      </c>
      <c r="F734" s="19" t="str">
        <f t="shared" si="88"/>
        <v>KBB</v>
      </c>
      <c r="G734" s="21" t="str">
        <f t="shared" si="89"/>
        <v>Z</v>
      </c>
      <c r="H734" s="26" t="str">
        <f t="shared" si="91"/>
        <v>ftp://wcftp.washoecounty.us/outtoworld/Neighborhood_Atlas/KB.pdf</v>
      </c>
      <c r="I734" s="30" t="str">
        <f t="shared" si="92"/>
        <v>https://www2.washoecounty.us/assessor/cama/search_download.php?command=dnld&amp;list=nbcsearch&amp;nbc=KBBZ</v>
      </c>
      <c r="J734" s="11" t="s">
        <v>1279</v>
      </c>
      <c r="K734" s="23" t="s">
        <v>966</v>
      </c>
      <c r="N734" s="12" t="str">
        <f t="shared" si="93"/>
        <v>KB</v>
      </c>
      <c r="O734" s="12" t="str">
        <f t="shared" si="94"/>
        <v>K</v>
      </c>
      <c r="P734" s="12" t="str">
        <f t="shared" si="95"/>
        <v>Z</v>
      </c>
    </row>
    <row r="735" spans="1:16" x14ac:dyDescent="0.3">
      <c r="A735" s="16" t="str">
        <f t="shared" si="90"/>
        <v>Government</v>
      </c>
      <c r="B735" s="52" t="str">
        <f>VLOOKUP(N735,Keys!$I$3:$J$21,2)</f>
        <v>North Washoe County</v>
      </c>
      <c r="C735" s="52" t="str">
        <f>VLOOKUP(D735,Keys!$Q$3:$S$31,2)</f>
        <v xml:space="preserve">Reno            </v>
      </c>
      <c r="D735" s="57">
        <f>VLOOKUP(N735,Keys!$D$3:$E$118,2)</f>
        <v>89519</v>
      </c>
      <c r="E735" s="12" t="str">
        <f>VLOOKUP(G735,Keys!$A$3:$B$30,2)</f>
        <v>Centrally Assessed</v>
      </c>
      <c r="F735" s="19" t="str">
        <f t="shared" si="88"/>
        <v>KBY</v>
      </c>
      <c r="G735" s="21" t="str">
        <f t="shared" si="89"/>
        <v>Y</v>
      </c>
      <c r="H735" s="26" t="str">
        <f t="shared" si="91"/>
        <v>ftp://wcftp.washoecounty.us/outtoworld/Neighborhood_Atlas/KB.pdf</v>
      </c>
      <c r="I735" s="30" t="str">
        <f t="shared" si="92"/>
        <v>https://www2.washoecounty.us/assessor/cama/search_download.php?command=dnld&amp;list=nbcsearch&amp;nbc=KBYY</v>
      </c>
      <c r="J735" s="11" t="s">
        <v>1279</v>
      </c>
      <c r="K735" s="23" t="s">
        <v>969</v>
      </c>
      <c r="N735" s="12" t="str">
        <f t="shared" si="93"/>
        <v>KB</v>
      </c>
      <c r="O735" s="12" t="str">
        <f t="shared" si="94"/>
        <v>K</v>
      </c>
      <c r="P735" s="12" t="str">
        <f t="shared" si="95"/>
        <v>Y</v>
      </c>
    </row>
    <row r="736" spans="1:16" x14ac:dyDescent="0.3">
      <c r="A736" s="16" t="str">
        <f t="shared" si="90"/>
        <v>Cantlon</v>
      </c>
      <c r="B736" s="52" t="str">
        <f>VLOOKUP(N736,Keys!$I$3:$J$21,2)</f>
        <v>Central Washoe County</v>
      </c>
      <c r="C736" s="52" t="str">
        <f>VLOOKUP(D736,Keys!$Q$3:$S$31,2)</f>
        <v xml:space="preserve">Lockwood, Mccarran, Mustang, Patrick, Tracy-Clark        </v>
      </c>
      <c r="D736" s="57">
        <f>VLOOKUP(N736,Keys!$D$3:$E$118,2)</f>
        <v>89434</v>
      </c>
      <c r="E736" s="12" t="str">
        <f>VLOOKUP(G736,Keys!$A$3:$B$30,2)</f>
        <v>SFR 1 Acre Zoning -- Site Values</v>
      </c>
      <c r="F736" s="19" t="str">
        <f t="shared" si="88"/>
        <v>LAA</v>
      </c>
      <c r="G736" s="21" t="str">
        <f t="shared" si="89"/>
        <v>F</v>
      </c>
      <c r="H736" s="26" t="str">
        <f t="shared" si="91"/>
        <v>ftp://wcftp.washoecounty.us/outtoworld/Neighborhood_Atlas/LA.pdf</v>
      </c>
      <c r="I736" s="30" t="str">
        <f t="shared" si="92"/>
        <v>https://www2.washoecounty.us/assessor/cama/search_download.php?command=dnld&amp;list=nbcsearch&amp;nbc=LAAF</v>
      </c>
      <c r="J736" s="11" t="s">
        <v>1279</v>
      </c>
      <c r="K736" s="23" t="s">
        <v>972</v>
      </c>
      <c r="N736" s="12" t="str">
        <f t="shared" si="93"/>
        <v>LA</v>
      </c>
      <c r="O736" s="12" t="str">
        <f t="shared" si="94"/>
        <v>L</v>
      </c>
      <c r="P736" s="12" t="str">
        <f t="shared" si="95"/>
        <v>F</v>
      </c>
    </row>
    <row r="737" spans="1:16" x14ac:dyDescent="0.3">
      <c r="A737" s="16" t="str">
        <f t="shared" si="90"/>
        <v>Commercial</v>
      </c>
      <c r="B737" s="52" t="str">
        <f>VLOOKUP(N737,Keys!$I$3:$J$21,2)</f>
        <v>Central Washoe County</v>
      </c>
      <c r="C737" s="52" t="str">
        <f>VLOOKUP(D737,Keys!$Q$3:$S$31,2)</f>
        <v xml:space="preserve">Lockwood, Mccarran, Mustang, Patrick, Tracy-Clark        </v>
      </c>
      <c r="D737" s="57">
        <f>VLOOKUP(N737,Keys!$D$3:$E$118,2)</f>
        <v>89434</v>
      </c>
      <c r="E737" s="12" t="str">
        <f>VLOOKUP(G737,Keys!$A$3:$B$30,2)</f>
        <v>Commercial - General -- Square Foot Values</v>
      </c>
      <c r="F737" s="19" t="str">
        <f t="shared" si="88"/>
        <v>LAA</v>
      </c>
      <c r="G737" s="21" t="str">
        <f t="shared" si="89"/>
        <v>Q</v>
      </c>
      <c r="H737" s="26" t="str">
        <f t="shared" si="91"/>
        <v>ftp://wcftp.washoecounty.us/outtoworld/Neighborhood_Atlas/LA.pdf</v>
      </c>
      <c r="I737" s="30" t="str">
        <f t="shared" si="92"/>
        <v>https://www2.washoecounty.us/assessor/cama/search_download.php?command=dnld&amp;list=nbcsearch&amp;nbc=LAAQ</v>
      </c>
      <c r="J737" s="11" t="s">
        <v>1279</v>
      </c>
      <c r="K737" s="23" t="s">
        <v>975</v>
      </c>
      <c r="N737" s="12" t="str">
        <f t="shared" si="93"/>
        <v>LA</v>
      </c>
      <c r="O737" s="12" t="str">
        <f t="shared" si="94"/>
        <v>L</v>
      </c>
      <c r="P737" s="12" t="str">
        <f t="shared" si="95"/>
        <v>Q</v>
      </c>
    </row>
    <row r="738" spans="1:16" x14ac:dyDescent="0.3">
      <c r="A738" s="16" t="str">
        <f t="shared" si="90"/>
        <v>Common Area</v>
      </c>
      <c r="B738" s="52" t="str">
        <f>VLOOKUP(N738,Keys!$I$3:$J$21,2)</f>
        <v>Central Washoe County</v>
      </c>
      <c r="C738" s="52" t="str">
        <f>VLOOKUP(D738,Keys!$Q$3:$S$31,2)</f>
        <v xml:space="preserve">Lockwood, Mccarran, Mustang, Patrick, Tracy-Clark        </v>
      </c>
      <c r="D738" s="57">
        <f>VLOOKUP(N738,Keys!$D$3:$E$118,2)</f>
        <v>89434</v>
      </c>
      <c r="E738" s="12" t="str">
        <f>VLOOKUP(G738,Keys!$A$3:$B$30,2)</f>
        <v>Token Values -- Common Area / Splinters / Unbuildable</v>
      </c>
      <c r="F738" s="19" t="str">
        <f t="shared" si="88"/>
        <v>LAV</v>
      </c>
      <c r="G738" s="21" t="str">
        <f t="shared" si="89"/>
        <v>V</v>
      </c>
      <c r="H738" s="26" t="str">
        <f t="shared" si="91"/>
        <v>ftp://wcftp.washoecounty.us/outtoworld/Neighborhood_Atlas/LA.pdf</v>
      </c>
      <c r="I738" s="30" t="str">
        <f t="shared" si="92"/>
        <v>https://www2.washoecounty.us/assessor/cama/search_download.php?command=dnld&amp;list=nbcsearch&amp;nbc=LAVV</v>
      </c>
      <c r="J738" s="11" t="s">
        <v>1279</v>
      </c>
      <c r="K738" s="23" t="s">
        <v>978</v>
      </c>
      <c r="N738" s="12" t="str">
        <f t="shared" si="93"/>
        <v>LA</v>
      </c>
      <c r="O738" s="12" t="str">
        <f t="shared" si="94"/>
        <v>L</v>
      </c>
      <c r="P738" s="12" t="str">
        <f t="shared" si="95"/>
        <v>V</v>
      </c>
    </row>
    <row r="739" spans="1:16" x14ac:dyDescent="0.3">
      <c r="A739" s="16" t="str">
        <f t="shared" si="90"/>
        <v>Sutcliffe, Pyramid Lake</v>
      </c>
      <c r="B739" s="52" t="str">
        <f>VLOOKUP(N739,Keys!$I$3:$J$21,2)</f>
        <v>Central Washoe County</v>
      </c>
      <c r="C739" s="52" t="str">
        <f>VLOOKUP(D739,Keys!$Q$3:$S$31,2)</f>
        <v xml:space="preserve">Reno            </v>
      </c>
      <c r="D739" s="57">
        <f>VLOOKUP(N739,Keys!$D$3:$E$118,2)</f>
        <v>89501</v>
      </c>
      <c r="E739" s="12" t="str">
        <f>VLOOKUP(G739,Keys!$A$3:$B$30,2)</f>
        <v>SFR 6,000 - 9,000 Sf Zoning -- Site Values</v>
      </c>
      <c r="F739" s="19" t="str">
        <f t="shared" si="88"/>
        <v>LBA</v>
      </c>
      <c r="G739" s="21" t="str">
        <f t="shared" si="89"/>
        <v>C</v>
      </c>
      <c r="H739" s="26" t="str">
        <f t="shared" si="91"/>
        <v>ftp://wcftp.washoecounty.us/outtoworld/Neighborhood_Atlas/LB.pdf</v>
      </c>
      <c r="I739" s="30" t="str">
        <f t="shared" si="92"/>
        <v>https://www2.washoecounty.us/assessor/cama/search_download.php?command=dnld&amp;list=nbcsearch&amp;nbc=LBAC</v>
      </c>
      <c r="J739" s="11" t="s">
        <v>1279</v>
      </c>
      <c r="K739" s="23" t="s">
        <v>981</v>
      </c>
      <c r="N739" s="12" t="str">
        <f t="shared" si="93"/>
        <v>LB</v>
      </c>
      <c r="O739" s="12" t="str">
        <f t="shared" si="94"/>
        <v>L</v>
      </c>
      <c r="P739" s="12" t="str">
        <f t="shared" si="95"/>
        <v>C</v>
      </c>
    </row>
    <row r="740" spans="1:16" x14ac:dyDescent="0.3">
      <c r="A740" s="16" t="str">
        <f t="shared" si="90"/>
        <v>Mining Claims, LUC of 63</v>
      </c>
      <c r="B740" s="52" t="str">
        <f>VLOOKUP(N740,Keys!$I$3:$J$21,2)</f>
        <v>Central Washoe County</v>
      </c>
      <c r="C740" s="52" t="str">
        <f>VLOOKUP(D740,Keys!$Q$3:$S$31,2)</f>
        <v xml:space="preserve">Reno            </v>
      </c>
      <c r="D740" s="57">
        <f>VLOOKUP(N740,Keys!$D$3:$E$118,2)</f>
        <v>89501</v>
      </c>
      <c r="E740" s="12" t="str">
        <f>VLOOKUP(G740,Keys!$A$3:$B$30,2)</f>
        <v>Centrally Assessed</v>
      </c>
      <c r="F740" s="19" t="str">
        <f t="shared" si="88"/>
        <v>LBA</v>
      </c>
      <c r="G740" s="21" t="str">
        <f t="shared" si="89"/>
        <v>Z</v>
      </c>
      <c r="H740" s="26" t="str">
        <f t="shared" si="91"/>
        <v>ftp://wcftp.washoecounty.us/outtoworld/Neighborhood_Atlas/LB.pdf</v>
      </c>
      <c r="I740" s="30" t="str">
        <f t="shared" si="92"/>
        <v>https://www2.washoecounty.us/assessor/cama/search_download.php?command=dnld&amp;list=nbcsearch&amp;nbc=LBAZ</v>
      </c>
      <c r="J740" s="11" t="s">
        <v>1279</v>
      </c>
      <c r="K740" s="23" t="s">
        <v>984</v>
      </c>
      <c r="N740" s="12" t="str">
        <f t="shared" si="93"/>
        <v>LB</v>
      </c>
      <c r="O740" s="12" t="str">
        <f t="shared" si="94"/>
        <v>L</v>
      </c>
      <c r="P740" s="12" t="str">
        <f t="shared" si="95"/>
        <v>Z</v>
      </c>
    </row>
    <row r="741" spans="1:16" x14ac:dyDescent="0.3">
      <c r="A741" s="16" t="str">
        <f t="shared" si="90"/>
        <v>Palomino Valley</v>
      </c>
      <c r="B741" s="52" t="str">
        <f>VLOOKUP(N741,Keys!$I$3:$J$21,2)</f>
        <v>Various</v>
      </c>
      <c r="C741" s="52" t="str">
        <f>VLOOKUP(D741,Keys!$Q$3:$S$31,2)</f>
        <v xml:space="preserve">Reno,  Cannon International Airport, Cottonwood Creek, Palomino Valley, Pyramid, Sand Pass, Sutcliffe     </v>
      </c>
      <c r="D741" s="57">
        <f>VLOOKUP(N741,Keys!$D$3:$E$118,2)</f>
        <v>89510</v>
      </c>
      <c r="E741" s="12" t="str">
        <f>VLOOKUP(G741,Keys!$A$3:$B$30,2)</f>
        <v>SFR 40+ Acre Zoning -- Site Values / Per Acre</v>
      </c>
      <c r="F741" s="19" t="str">
        <f t="shared" si="88"/>
        <v>MAB</v>
      </c>
      <c r="G741" s="21" t="str">
        <f t="shared" si="89"/>
        <v>J</v>
      </c>
      <c r="H741" s="26" t="str">
        <f t="shared" si="91"/>
        <v>ftp://wcftp.washoecounty.us/outtoworld/Neighborhood_Atlas/MA.pdf</v>
      </c>
      <c r="I741" s="30" t="str">
        <f t="shared" si="92"/>
        <v>https://www2.washoecounty.us/assessor/cama/search_download.php?command=dnld&amp;list=nbcsearch&amp;nbc=MABJ</v>
      </c>
      <c r="J741" s="11" t="s">
        <v>1279</v>
      </c>
      <c r="K741" s="23" t="s">
        <v>987</v>
      </c>
      <c r="N741" s="12" t="str">
        <f t="shared" si="93"/>
        <v>MA</v>
      </c>
      <c r="O741" s="12" t="str">
        <f t="shared" si="94"/>
        <v>M</v>
      </c>
      <c r="P741" s="12" t="str">
        <f t="shared" si="95"/>
        <v>J</v>
      </c>
    </row>
    <row r="742" spans="1:16" x14ac:dyDescent="0.3">
      <c r="A742" s="16" t="str">
        <f t="shared" si="90"/>
        <v>Monte Cristo</v>
      </c>
      <c r="B742" s="52" t="str">
        <f>VLOOKUP(N742,Keys!$I$3:$J$21,2)</f>
        <v>Various</v>
      </c>
      <c r="C742" s="52" t="str">
        <f>VLOOKUP(D742,Keys!$Q$3:$S$31,2)</f>
        <v xml:space="preserve">Reno,  Cannon International Airport, Cottonwood Creek, Palomino Valley, Pyramid, Sand Pass, Sutcliffe     </v>
      </c>
      <c r="D742" s="57">
        <f>VLOOKUP(N742,Keys!$D$3:$E$118,2)</f>
        <v>89510</v>
      </c>
      <c r="E742" s="12" t="str">
        <f>VLOOKUP(G742,Keys!$A$3:$B$30,2)</f>
        <v>SFR 40+ Acre Zoning -- Site Values / Per Acre</v>
      </c>
      <c r="F742" s="19" t="str">
        <f t="shared" si="88"/>
        <v>MAE</v>
      </c>
      <c r="G742" s="21" t="str">
        <f t="shared" si="89"/>
        <v>J</v>
      </c>
      <c r="H742" s="26" t="str">
        <f t="shared" si="91"/>
        <v>ftp://wcftp.washoecounty.us/outtoworld/Neighborhood_Atlas/MA.pdf</v>
      </c>
      <c r="I742" s="30" t="str">
        <f t="shared" si="92"/>
        <v>https://www2.washoecounty.us/assessor/cama/search_download.php?command=dnld&amp;list=nbcsearch&amp;nbc=MAEJ</v>
      </c>
      <c r="J742" s="11" t="s">
        <v>1279</v>
      </c>
      <c r="K742" s="23" t="s">
        <v>990</v>
      </c>
      <c r="N742" s="12" t="str">
        <f t="shared" si="93"/>
        <v>MA</v>
      </c>
      <c r="O742" s="12" t="str">
        <f t="shared" si="94"/>
        <v>M</v>
      </c>
      <c r="P742" s="12" t="str">
        <f t="shared" si="95"/>
        <v>J</v>
      </c>
    </row>
    <row r="743" spans="1:16" x14ac:dyDescent="0.3">
      <c r="A743" s="16" t="str">
        <f t="shared" si="90"/>
        <v>Palomino Catch All</v>
      </c>
      <c r="B743" s="52" t="str">
        <f>VLOOKUP(N743,Keys!$I$3:$J$21,2)</f>
        <v>Various</v>
      </c>
      <c r="C743" s="52" t="str">
        <f>VLOOKUP(D743,Keys!$Q$3:$S$31,2)</f>
        <v xml:space="preserve">Reno,  Cannon International Airport, Cottonwood Creek, Palomino Valley, Pyramid, Sand Pass, Sutcliffe     </v>
      </c>
      <c r="D743" s="57">
        <f>VLOOKUP(N743,Keys!$D$3:$E$118,2)</f>
        <v>89510</v>
      </c>
      <c r="E743" s="12" t="str">
        <f>VLOOKUP(G743,Keys!$A$3:$B$30,2)</f>
        <v>Centrally Assessed</v>
      </c>
      <c r="F743" s="19" t="str">
        <f t="shared" si="88"/>
        <v>MAZ</v>
      </c>
      <c r="G743" s="21" t="str">
        <f t="shared" si="89"/>
        <v>Z</v>
      </c>
      <c r="H743" s="26" t="str">
        <f t="shared" si="91"/>
        <v>ftp://wcftp.washoecounty.us/outtoworld/Neighborhood_Atlas/MA.pdf</v>
      </c>
      <c r="I743" s="30" t="str">
        <f t="shared" si="92"/>
        <v>https://www2.washoecounty.us/assessor/cama/search_download.php?command=dnld&amp;list=nbcsearch&amp;nbc=MAZZ</v>
      </c>
      <c r="J743" s="11" t="s">
        <v>1279</v>
      </c>
      <c r="K743" s="23" t="s">
        <v>993</v>
      </c>
      <c r="N743" s="12" t="str">
        <f t="shared" si="93"/>
        <v>MA</v>
      </c>
      <c r="O743" s="12" t="str">
        <f t="shared" si="94"/>
        <v>M</v>
      </c>
      <c r="P743" s="12" t="str">
        <f t="shared" si="95"/>
        <v>Z</v>
      </c>
    </row>
    <row r="744" spans="1:16" x14ac:dyDescent="0.3">
      <c r="A744" s="16" t="str">
        <f t="shared" si="90"/>
        <v>Industrial</v>
      </c>
      <c r="B744" s="52" t="str">
        <f>VLOOKUP(N744,Keys!$I$3:$J$21,2)</f>
        <v>South Washoe County</v>
      </c>
      <c r="C744" s="52" t="str">
        <f>VLOOKUP(D744,Keys!$Q$3:$S$31,2)</f>
        <v xml:space="preserve">Reno,  Hidden Valley          </v>
      </c>
      <c r="D744" s="57">
        <f>VLOOKUP(N744,Keys!$D$3:$E$118,2)</f>
        <v>89502</v>
      </c>
      <c r="E744" s="12" t="str">
        <f>VLOOKUP(G744,Keys!$A$3:$B$30,2)</f>
        <v>Industrial -- Square Foot Values</v>
      </c>
      <c r="F744" s="19" t="str">
        <f t="shared" si="88"/>
        <v>NAA</v>
      </c>
      <c r="G744" s="21" t="str">
        <f t="shared" si="89"/>
        <v>U</v>
      </c>
      <c r="H744" s="26" t="str">
        <f t="shared" si="91"/>
        <v>ftp://wcftp.washoecounty.us/outtoworld/Neighborhood_Atlas/NA.pdf</v>
      </c>
      <c r="I744" s="30" t="str">
        <f t="shared" si="92"/>
        <v>https://www2.washoecounty.us/assessor/cama/search_download.php?command=dnld&amp;list=nbcsearch&amp;nbc=NAAU</v>
      </c>
      <c r="J744" s="11" t="s">
        <v>1279</v>
      </c>
      <c r="K744" s="23" t="s">
        <v>996</v>
      </c>
      <c r="N744" s="12" t="str">
        <f t="shared" si="93"/>
        <v>NA</v>
      </c>
      <c r="O744" s="12" t="str">
        <f t="shared" si="94"/>
        <v>N</v>
      </c>
      <c r="P744" s="12" t="str">
        <f t="shared" si="95"/>
        <v>U</v>
      </c>
    </row>
    <row r="745" spans="1:16" x14ac:dyDescent="0.3">
      <c r="A745" s="16" t="str">
        <f t="shared" si="90"/>
        <v>Peckham Gardens</v>
      </c>
      <c r="B745" s="52" t="str">
        <f>VLOOKUP(N745,Keys!$I$3:$J$21,2)</f>
        <v>South Washoe County</v>
      </c>
      <c r="C745" s="52" t="str">
        <f>VLOOKUP(D745,Keys!$Q$3:$S$31,2)</f>
        <v xml:space="preserve">Reno,  Hidden Valley          </v>
      </c>
      <c r="D745" s="57">
        <f>VLOOKUP(N745,Keys!$D$3:$E$118,2)</f>
        <v>89502</v>
      </c>
      <c r="E745" s="12" t="str">
        <f>VLOOKUP(G745,Keys!$A$3:$B$30,2)</f>
        <v>Condos / Townhouse - Site Values</v>
      </c>
      <c r="F745" s="19" t="str">
        <f t="shared" si="88"/>
        <v>NAD</v>
      </c>
      <c r="G745" s="21" t="str">
        <f t="shared" si="89"/>
        <v>A</v>
      </c>
      <c r="H745" s="26" t="str">
        <f t="shared" si="91"/>
        <v>ftp://wcftp.washoecounty.us/outtoworld/Neighborhood_Atlas/NA.pdf</v>
      </c>
      <c r="I745" s="30" t="str">
        <f t="shared" si="92"/>
        <v>https://www2.washoecounty.us/assessor/cama/search_download.php?command=dnld&amp;list=nbcsearch&amp;nbc=NADA</v>
      </c>
      <c r="J745" s="11" t="s">
        <v>1279</v>
      </c>
      <c r="K745" s="23" t="s">
        <v>999</v>
      </c>
      <c r="N745" s="12" t="str">
        <f t="shared" si="93"/>
        <v>NA</v>
      </c>
      <c r="O745" s="12" t="str">
        <f t="shared" si="94"/>
        <v>N</v>
      </c>
      <c r="P745" s="12" t="str">
        <f t="shared" si="95"/>
        <v>A</v>
      </c>
    </row>
    <row r="746" spans="1:16" x14ac:dyDescent="0.3">
      <c r="A746" s="16" t="str">
        <f t="shared" si="90"/>
        <v>Nannette Townhomes</v>
      </c>
      <c r="B746" s="52" t="str">
        <f>VLOOKUP(N746,Keys!$I$3:$J$21,2)</f>
        <v>South Washoe County</v>
      </c>
      <c r="C746" s="52" t="str">
        <f>VLOOKUP(D746,Keys!$Q$3:$S$31,2)</f>
        <v xml:space="preserve">Reno,  Hidden Valley          </v>
      </c>
      <c r="D746" s="57">
        <f>VLOOKUP(N746,Keys!$D$3:$E$118,2)</f>
        <v>89502</v>
      </c>
      <c r="E746" s="12" t="str">
        <f>VLOOKUP(G746,Keys!$A$3:$B$30,2)</f>
        <v>MF - Low to Medium Density --14-21</v>
      </c>
      <c r="F746" s="19" t="str">
        <f t="shared" si="88"/>
        <v>NAF</v>
      </c>
      <c r="G746" s="21" t="str">
        <f t="shared" si="89"/>
        <v>M</v>
      </c>
      <c r="H746" s="26" t="str">
        <f t="shared" si="91"/>
        <v>ftp://wcftp.washoecounty.us/outtoworld/Neighborhood_Atlas/NA.pdf</v>
      </c>
      <c r="I746" s="30" t="str">
        <f t="shared" si="92"/>
        <v>https://www2.washoecounty.us/assessor/cama/search_download.php?command=dnld&amp;list=nbcsearch&amp;nbc=NAFM</v>
      </c>
      <c r="J746" s="11" t="s">
        <v>1279</v>
      </c>
      <c r="K746" s="23" t="s">
        <v>1002</v>
      </c>
      <c r="N746" s="12" t="str">
        <f t="shared" si="93"/>
        <v>NA</v>
      </c>
      <c r="O746" s="12" t="str">
        <f t="shared" si="94"/>
        <v>N</v>
      </c>
      <c r="P746" s="12" t="str">
        <f t="shared" si="95"/>
        <v>M</v>
      </c>
    </row>
    <row r="747" spans="1:16" x14ac:dyDescent="0.3">
      <c r="A747" s="16" t="str">
        <f t="shared" si="90"/>
        <v>Casa Linda Road Homes</v>
      </c>
      <c r="B747" s="52" t="str">
        <f>VLOOKUP(N747,Keys!$I$3:$J$21,2)</f>
        <v>South Washoe County</v>
      </c>
      <c r="C747" s="52" t="str">
        <f>VLOOKUP(D747,Keys!$Q$3:$S$31,2)</f>
        <v xml:space="preserve">Reno,  Hidden Valley          </v>
      </c>
      <c r="D747" s="57">
        <f>VLOOKUP(N747,Keys!$D$3:$E$118,2)</f>
        <v>89502</v>
      </c>
      <c r="E747" s="12" t="str">
        <f>VLOOKUP(G747,Keys!$A$3:$B$30,2)</f>
        <v>SFR &lt; 6,000 Sf -- Patio Homes -- Site Values</v>
      </c>
      <c r="F747" s="19" t="str">
        <f t="shared" si="88"/>
        <v>NAJ</v>
      </c>
      <c r="G747" s="21" t="str">
        <f t="shared" si="89"/>
        <v>B</v>
      </c>
      <c r="H747" s="26" t="str">
        <f t="shared" si="91"/>
        <v>ftp://wcftp.washoecounty.us/outtoworld/Neighborhood_Atlas/NA.pdf</v>
      </c>
      <c r="I747" s="30" t="str">
        <f t="shared" si="92"/>
        <v>https://www2.washoecounty.us/assessor/cama/search_download.php?command=dnld&amp;list=nbcsearch&amp;nbc=NAJB</v>
      </c>
      <c r="J747" s="11" t="s">
        <v>1279</v>
      </c>
      <c r="K747" s="23" t="s">
        <v>1005</v>
      </c>
      <c r="N747" s="12" t="str">
        <f t="shared" si="93"/>
        <v>NA</v>
      </c>
      <c r="O747" s="12" t="str">
        <f t="shared" si="94"/>
        <v>N</v>
      </c>
      <c r="P747" s="12" t="str">
        <f t="shared" si="95"/>
        <v>B</v>
      </c>
    </row>
    <row r="748" spans="1:16" x14ac:dyDescent="0.3">
      <c r="A748" s="16" t="str">
        <f t="shared" si="90"/>
        <v>Summersnow Condos</v>
      </c>
      <c r="B748" s="52" t="str">
        <f>VLOOKUP(N748,Keys!$I$3:$J$21,2)</f>
        <v>South Washoe County</v>
      </c>
      <c r="C748" s="52" t="str">
        <f>VLOOKUP(D748,Keys!$Q$3:$S$31,2)</f>
        <v xml:space="preserve">Reno,  Hidden Valley          </v>
      </c>
      <c r="D748" s="57">
        <f>VLOOKUP(N748,Keys!$D$3:$E$118,2)</f>
        <v>89502</v>
      </c>
      <c r="E748" s="12" t="str">
        <f>VLOOKUP(G748,Keys!$A$3:$B$30,2)</f>
        <v>Condos / Townhouse - Site Values</v>
      </c>
      <c r="F748" s="19" t="str">
        <f t="shared" si="88"/>
        <v>NAM</v>
      </c>
      <c r="G748" s="21" t="str">
        <f t="shared" si="89"/>
        <v>A</v>
      </c>
      <c r="H748" s="26" t="str">
        <f t="shared" si="91"/>
        <v>ftp://wcftp.washoecounty.us/outtoworld/Neighborhood_Atlas/NA.pdf</v>
      </c>
      <c r="I748" s="30" t="str">
        <f t="shared" si="92"/>
        <v>https://www2.washoecounty.us/assessor/cama/search_download.php?command=dnld&amp;list=nbcsearch&amp;nbc=NAMA</v>
      </c>
      <c r="J748" s="11" t="s">
        <v>1279</v>
      </c>
      <c r="K748" s="23" t="s">
        <v>1008</v>
      </c>
      <c r="N748" s="12" t="str">
        <f t="shared" si="93"/>
        <v>NA</v>
      </c>
      <c r="O748" s="12" t="str">
        <f t="shared" si="94"/>
        <v>N</v>
      </c>
      <c r="P748" s="12" t="str">
        <f t="shared" si="95"/>
        <v>A</v>
      </c>
    </row>
    <row r="749" spans="1:16" x14ac:dyDescent="0.3">
      <c r="A749" s="16" t="str">
        <f t="shared" si="90"/>
        <v>Government</v>
      </c>
      <c r="B749" s="52" t="str">
        <f>VLOOKUP(N749,Keys!$I$3:$J$21,2)</f>
        <v>South Washoe County</v>
      </c>
      <c r="C749" s="52" t="str">
        <f>VLOOKUP(D749,Keys!$Q$3:$S$31,2)</f>
        <v xml:space="preserve">Reno,  Hidden Valley          </v>
      </c>
      <c r="D749" s="57">
        <f>VLOOKUP(N749,Keys!$D$3:$E$118,2)</f>
        <v>89502</v>
      </c>
      <c r="E749" s="12" t="str">
        <f>VLOOKUP(G749,Keys!$A$3:$B$30,2)</f>
        <v>Centrally Assessed</v>
      </c>
      <c r="F749" s="19" t="str">
        <f t="shared" si="88"/>
        <v>NAY</v>
      </c>
      <c r="G749" s="21" t="str">
        <f t="shared" si="89"/>
        <v>Y</v>
      </c>
      <c r="H749" s="26" t="str">
        <f t="shared" si="91"/>
        <v>ftp://wcftp.washoecounty.us/outtoworld/Neighborhood_Atlas/NA.pdf</v>
      </c>
      <c r="I749" s="30" t="str">
        <f t="shared" si="92"/>
        <v>https://www2.washoecounty.us/assessor/cama/search_download.php?command=dnld&amp;list=nbcsearch&amp;nbc=NAYY</v>
      </c>
      <c r="J749" s="11" t="s">
        <v>1279</v>
      </c>
      <c r="K749" s="23" t="s">
        <v>1011</v>
      </c>
      <c r="N749" s="12" t="str">
        <f t="shared" si="93"/>
        <v>NA</v>
      </c>
      <c r="O749" s="12" t="str">
        <f t="shared" si="94"/>
        <v>N</v>
      </c>
      <c r="P749" s="12" t="str">
        <f t="shared" si="95"/>
        <v>Y</v>
      </c>
    </row>
    <row r="750" spans="1:16" x14ac:dyDescent="0.3">
      <c r="A750" s="16" t="str">
        <f t="shared" si="90"/>
        <v>Grand Sierra</v>
      </c>
      <c r="B750" s="52" t="str">
        <f>VLOOKUP(N750,Keys!$I$3:$J$21,2)</f>
        <v>South Washoe County</v>
      </c>
      <c r="C750" s="52" t="str">
        <f>VLOOKUP(D750,Keys!$Q$3:$S$31,2)</f>
        <v xml:space="preserve">Reno,  Hidden Valley          </v>
      </c>
      <c r="D750" s="57">
        <f>VLOOKUP(N750,Keys!$D$3:$E$118,2)</f>
        <v>89502</v>
      </c>
      <c r="E750" s="12" t="str">
        <f>VLOOKUP(G750,Keys!$A$3:$B$30,2)</f>
        <v>Casino -- Square Foot Values</v>
      </c>
      <c r="F750" s="19" t="str">
        <f t="shared" si="88"/>
        <v>NBD</v>
      </c>
      <c r="G750" s="21" t="str">
        <f t="shared" si="89"/>
        <v>S</v>
      </c>
      <c r="H750" s="26" t="str">
        <f t="shared" si="91"/>
        <v>ftp://wcftp.washoecounty.us/outtoworld/Neighborhood_Atlas/NB.pdf</v>
      </c>
      <c r="I750" s="30" t="str">
        <f t="shared" si="92"/>
        <v>https://www2.washoecounty.us/assessor/cama/search_download.php?command=dnld&amp;list=nbcsearch&amp;nbc=NBDS</v>
      </c>
      <c r="J750" s="11" t="s">
        <v>1279</v>
      </c>
      <c r="K750" s="23" t="s">
        <v>1014</v>
      </c>
      <c r="N750" s="12" t="str">
        <f t="shared" si="93"/>
        <v>NB</v>
      </c>
      <c r="O750" s="12" t="str">
        <f t="shared" si="94"/>
        <v>N</v>
      </c>
      <c r="P750" s="12" t="str">
        <f t="shared" si="95"/>
        <v>S</v>
      </c>
    </row>
    <row r="751" spans="1:16" x14ac:dyDescent="0.3">
      <c r="A751" s="16" t="str">
        <f t="shared" si="90"/>
        <v>Government</v>
      </c>
      <c r="B751" s="52" t="str">
        <f>VLOOKUP(N751,Keys!$I$3:$J$21,2)</f>
        <v>South Washoe County</v>
      </c>
      <c r="C751" s="52" t="str">
        <f>VLOOKUP(D751,Keys!$Q$3:$S$31,2)</f>
        <v xml:space="preserve">Reno,  Hidden Valley          </v>
      </c>
      <c r="D751" s="57">
        <f>VLOOKUP(N751,Keys!$D$3:$E$118,2)</f>
        <v>89502</v>
      </c>
      <c r="E751" s="12" t="str">
        <f>VLOOKUP(G751,Keys!$A$3:$B$30,2)</f>
        <v>Centrally Assessed</v>
      </c>
      <c r="F751" s="19" t="str">
        <f t="shared" si="88"/>
        <v>NBY</v>
      </c>
      <c r="G751" s="21" t="str">
        <f t="shared" si="89"/>
        <v>Y</v>
      </c>
      <c r="H751" s="26" t="str">
        <f t="shared" si="91"/>
        <v>ftp://wcftp.washoecounty.us/outtoworld/Neighborhood_Atlas/NB.pdf</v>
      </c>
      <c r="I751" s="30" t="str">
        <f t="shared" si="92"/>
        <v>https://www2.washoecounty.us/assessor/cama/search_download.php?command=dnld&amp;list=nbcsearch&amp;nbc=NBYY</v>
      </c>
      <c r="J751" s="11" t="s">
        <v>1279</v>
      </c>
      <c r="K751" s="23" t="s">
        <v>1017</v>
      </c>
      <c r="N751" s="12" t="str">
        <f t="shared" si="93"/>
        <v>NB</v>
      </c>
      <c r="O751" s="12" t="str">
        <f t="shared" si="94"/>
        <v>N</v>
      </c>
      <c r="P751" s="12" t="str">
        <f t="shared" si="95"/>
        <v>Y</v>
      </c>
    </row>
    <row r="752" spans="1:16" x14ac:dyDescent="0.3">
      <c r="A752" s="16" t="str">
        <f t="shared" si="90"/>
        <v>Dermody Aircenter</v>
      </c>
      <c r="B752" s="52" t="str">
        <f>VLOOKUP(N752,Keys!$I$3:$J$21,2)</f>
        <v>South Washoe County</v>
      </c>
      <c r="C752" s="52" t="str">
        <f>VLOOKUP(D752,Keys!$Q$3:$S$31,2)</f>
        <v xml:space="preserve">Reno,  Hidden Valley          </v>
      </c>
      <c r="D752" s="57">
        <f>VLOOKUP(N752,Keys!$D$3:$E$118,2)</f>
        <v>89502</v>
      </c>
      <c r="E752" s="12" t="str">
        <f>VLOOKUP(G752,Keys!$A$3:$B$30,2)</f>
        <v>Industrial -- Square Foot Values</v>
      </c>
      <c r="F752" s="19" t="str">
        <f t="shared" si="88"/>
        <v>NCC</v>
      </c>
      <c r="G752" s="21" t="str">
        <f t="shared" si="89"/>
        <v>U</v>
      </c>
      <c r="H752" s="26" t="str">
        <f t="shared" si="91"/>
        <v>ftp://wcftp.washoecounty.us/outtoworld/Neighborhood_Atlas/NC.pdf</v>
      </c>
      <c r="I752" s="30" t="str">
        <f t="shared" si="92"/>
        <v>https://www2.washoecounty.us/assessor/cama/search_download.php?command=dnld&amp;list=nbcsearch&amp;nbc=NCCU</v>
      </c>
      <c r="J752" s="11" t="s">
        <v>1279</v>
      </c>
      <c r="K752" s="23" t="s">
        <v>1020</v>
      </c>
      <c r="N752" s="12" t="str">
        <f t="shared" si="93"/>
        <v>NC</v>
      </c>
      <c r="O752" s="12" t="str">
        <f t="shared" si="94"/>
        <v>N</v>
      </c>
      <c r="P752" s="12" t="str">
        <f t="shared" si="95"/>
        <v>U</v>
      </c>
    </row>
    <row r="753" spans="1:16" x14ac:dyDescent="0.3">
      <c r="A753" s="16" t="str">
        <f t="shared" si="90"/>
        <v>Edison Way Industrial</v>
      </c>
      <c r="B753" s="52" t="str">
        <f>VLOOKUP(N753,Keys!$I$3:$J$21,2)</f>
        <v>South Washoe County</v>
      </c>
      <c r="C753" s="52" t="str">
        <f>VLOOKUP(D753,Keys!$Q$3:$S$31,2)</f>
        <v xml:space="preserve">Reno,  Hidden Valley          </v>
      </c>
      <c r="D753" s="57">
        <f>VLOOKUP(N753,Keys!$D$3:$E$118,2)</f>
        <v>89502</v>
      </c>
      <c r="E753" s="12" t="str">
        <f>VLOOKUP(G753,Keys!$A$3:$B$30,2)</f>
        <v>Industrial -- Square Foot Values</v>
      </c>
      <c r="F753" s="19" t="str">
        <f t="shared" si="88"/>
        <v>NCF</v>
      </c>
      <c r="G753" s="21" t="str">
        <f t="shared" si="89"/>
        <v>U</v>
      </c>
      <c r="H753" s="26" t="str">
        <f t="shared" si="91"/>
        <v>ftp://wcftp.washoecounty.us/outtoworld/Neighborhood_Atlas/NC.pdf</v>
      </c>
      <c r="I753" s="30" t="str">
        <f t="shared" si="92"/>
        <v>https://www2.washoecounty.us/assessor/cama/search_download.php?command=dnld&amp;list=nbcsearch&amp;nbc=NCFU</v>
      </c>
      <c r="J753" s="11" t="s">
        <v>1279</v>
      </c>
      <c r="K753" s="23" t="s">
        <v>1023</v>
      </c>
      <c r="N753" s="12" t="str">
        <f t="shared" si="93"/>
        <v>NC</v>
      </c>
      <c r="O753" s="12" t="str">
        <f t="shared" si="94"/>
        <v>N</v>
      </c>
      <c r="P753" s="12" t="str">
        <f t="shared" si="95"/>
        <v>U</v>
      </c>
    </row>
    <row r="754" spans="1:16" x14ac:dyDescent="0.3">
      <c r="A754" s="16" t="str">
        <f t="shared" si="90"/>
        <v>Common Area/Token Values</v>
      </c>
      <c r="B754" s="52" t="str">
        <f>VLOOKUP(N754,Keys!$I$3:$J$21,2)</f>
        <v>South Washoe County</v>
      </c>
      <c r="C754" s="52" t="str">
        <f>VLOOKUP(D754,Keys!$Q$3:$S$31,2)</f>
        <v xml:space="preserve">Reno,  Hidden Valley          </v>
      </c>
      <c r="D754" s="57">
        <f>VLOOKUP(N754,Keys!$D$3:$E$118,2)</f>
        <v>89502</v>
      </c>
      <c r="E754" s="12" t="str">
        <f>VLOOKUP(G754,Keys!$A$3:$B$30,2)</f>
        <v>Token Values -- Common Area / Splinters / Unbuildable</v>
      </c>
      <c r="F754" s="19" t="str">
        <f t="shared" si="88"/>
        <v>NCV</v>
      </c>
      <c r="G754" s="21" t="str">
        <f t="shared" si="89"/>
        <v>V</v>
      </c>
      <c r="H754" s="26" t="str">
        <f t="shared" si="91"/>
        <v>ftp://wcftp.washoecounty.us/outtoworld/Neighborhood_Atlas/NC.pdf</v>
      </c>
      <c r="I754" s="30" t="str">
        <f t="shared" si="92"/>
        <v>https://www2.washoecounty.us/assessor/cama/search_download.php?command=dnld&amp;list=nbcsearch&amp;nbc=NCVV</v>
      </c>
      <c r="J754" s="11" t="s">
        <v>1279</v>
      </c>
      <c r="K754" s="23" t="s">
        <v>1026</v>
      </c>
      <c r="N754" s="12" t="str">
        <f t="shared" si="93"/>
        <v>NC</v>
      </c>
      <c r="O754" s="12" t="str">
        <f t="shared" si="94"/>
        <v>N</v>
      </c>
      <c r="P754" s="12" t="str">
        <f t="shared" si="95"/>
        <v>V</v>
      </c>
    </row>
    <row r="755" spans="1:16" x14ac:dyDescent="0.3">
      <c r="A755" s="16" t="str">
        <f t="shared" si="90"/>
        <v>Donner Creek Village Condos</v>
      </c>
      <c r="B755" s="52" t="str">
        <f>VLOOKUP(N755,Keys!$I$3:$J$21,2)</f>
        <v>South Washoe County</v>
      </c>
      <c r="C755" s="52" t="str">
        <f>VLOOKUP(D755,Keys!$Q$3:$S$31,2)</f>
        <v xml:space="preserve">Reno,  Hidden Valley          </v>
      </c>
      <c r="D755" s="57">
        <f>VLOOKUP(N755,Keys!$D$3:$E$118,2)</f>
        <v>89502</v>
      </c>
      <c r="E755" s="12" t="str">
        <f>VLOOKUP(G755,Keys!$A$3:$B$30,2)</f>
        <v>Condos / Townhouse - Site Values</v>
      </c>
      <c r="F755" s="19" t="str">
        <f t="shared" si="88"/>
        <v>NDB</v>
      </c>
      <c r="G755" s="21" t="str">
        <f t="shared" si="89"/>
        <v>A</v>
      </c>
      <c r="H755" s="26" t="str">
        <f t="shared" si="91"/>
        <v>ftp://wcftp.washoecounty.us/outtoworld/Neighborhood_Atlas/ND.pdf</v>
      </c>
      <c r="I755" s="30" t="str">
        <f t="shared" si="92"/>
        <v>https://www2.washoecounty.us/assessor/cama/search_download.php?command=dnld&amp;list=nbcsearch&amp;nbc=NDBA</v>
      </c>
      <c r="J755" s="11" t="s">
        <v>1279</v>
      </c>
      <c r="K755" s="23" t="s">
        <v>1029</v>
      </c>
      <c r="N755" s="12" t="str">
        <f t="shared" si="93"/>
        <v>ND</v>
      </c>
      <c r="O755" s="12" t="str">
        <f t="shared" si="94"/>
        <v>N</v>
      </c>
      <c r="P755" s="12" t="str">
        <f t="shared" si="95"/>
        <v>A</v>
      </c>
    </row>
    <row r="756" spans="1:16" x14ac:dyDescent="0.3">
      <c r="A756" s="16" t="str">
        <f t="shared" si="90"/>
        <v>Commercial</v>
      </c>
      <c r="B756" s="52" t="str">
        <f>VLOOKUP(N756,Keys!$I$3:$J$21,2)</f>
        <v>South Washoe County</v>
      </c>
      <c r="C756" s="52" t="str">
        <f>VLOOKUP(D756,Keys!$Q$3:$S$31,2)</f>
        <v xml:space="preserve">Reno,  Hidden Valley          </v>
      </c>
      <c r="D756" s="57">
        <f>VLOOKUP(N756,Keys!$D$3:$E$118,2)</f>
        <v>89502</v>
      </c>
      <c r="E756" s="12" t="str">
        <f>VLOOKUP(G756,Keys!$A$3:$B$30,2)</f>
        <v>Commercial - General -- Square Foot Values</v>
      </c>
      <c r="F756" s="19" t="str">
        <f t="shared" si="88"/>
        <v>NDE</v>
      </c>
      <c r="G756" s="21" t="str">
        <f t="shared" si="89"/>
        <v>Q</v>
      </c>
      <c r="H756" s="26" t="str">
        <f t="shared" si="91"/>
        <v>ftp://wcftp.washoecounty.us/outtoworld/Neighborhood_Atlas/ND.pdf</v>
      </c>
      <c r="I756" s="30" t="str">
        <f t="shared" si="92"/>
        <v>https://www2.washoecounty.us/assessor/cama/search_download.php?command=dnld&amp;list=nbcsearch&amp;nbc=NDEQ</v>
      </c>
      <c r="J756" s="11" t="s">
        <v>1279</v>
      </c>
      <c r="K756" s="23" t="s">
        <v>1032</v>
      </c>
      <c r="N756" s="12" t="str">
        <f t="shared" si="93"/>
        <v>ND</v>
      </c>
      <c r="O756" s="12" t="str">
        <f t="shared" si="94"/>
        <v>N</v>
      </c>
      <c r="P756" s="12" t="str">
        <f t="shared" si="95"/>
        <v>Q</v>
      </c>
    </row>
    <row r="757" spans="1:16" x14ac:dyDescent="0.3">
      <c r="A757" s="16" t="str">
        <f t="shared" si="90"/>
        <v>Rosewood Lakes Golf Course</v>
      </c>
      <c r="B757" s="52" t="str">
        <f>VLOOKUP(N757,Keys!$I$3:$J$21,2)</f>
        <v>South Washoe County</v>
      </c>
      <c r="C757" s="52" t="str">
        <f>VLOOKUP(D757,Keys!$Q$3:$S$31,2)</f>
        <v xml:space="preserve">Reno,  Hidden Valley          </v>
      </c>
      <c r="D757" s="57">
        <f>VLOOKUP(N757,Keys!$D$3:$E$118,2)</f>
        <v>89502</v>
      </c>
      <c r="E757" s="12" t="str">
        <f>VLOOKUP(G757,Keys!$A$3:$B$30,2)</f>
        <v>Possessory Interest Parcels</v>
      </c>
      <c r="F757" s="19" t="str">
        <f t="shared" si="88"/>
        <v>NDG</v>
      </c>
      <c r="G757" s="21" t="str">
        <f t="shared" si="89"/>
        <v>W</v>
      </c>
      <c r="H757" s="26" t="str">
        <f t="shared" si="91"/>
        <v>ftp://wcftp.washoecounty.us/outtoworld/Neighborhood_Atlas/ND.pdf</v>
      </c>
      <c r="I757" s="30" t="str">
        <f t="shared" si="92"/>
        <v>https://www2.washoecounty.us/assessor/cama/search_download.php?command=dnld&amp;list=nbcsearch&amp;nbc=NDGW</v>
      </c>
      <c r="J757" s="11" t="s">
        <v>1279</v>
      </c>
      <c r="K757" s="23" t="s">
        <v>1035</v>
      </c>
      <c r="N757" s="12" t="str">
        <f t="shared" si="93"/>
        <v>ND</v>
      </c>
      <c r="O757" s="12" t="str">
        <f t="shared" si="94"/>
        <v>N</v>
      </c>
      <c r="P757" s="12" t="str">
        <f t="shared" si="95"/>
        <v>W</v>
      </c>
    </row>
    <row r="758" spans="1:16" x14ac:dyDescent="0.3">
      <c r="A758" s="16" t="str">
        <f t="shared" si="90"/>
        <v>Roseview Subs</v>
      </c>
      <c r="B758" s="52" t="str">
        <f>VLOOKUP(N758,Keys!$I$3:$J$21,2)</f>
        <v>South Washoe County</v>
      </c>
      <c r="C758" s="52" t="str">
        <f>VLOOKUP(D758,Keys!$Q$3:$S$31,2)</f>
        <v xml:space="preserve">Reno,  Hidden Valley          </v>
      </c>
      <c r="D758" s="57">
        <f>VLOOKUP(N758,Keys!$D$3:$E$118,2)</f>
        <v>89502</v>
      </c>
      <c r="E758" s="12" t="str">
        <f>VLOOKUP(G758,Keys!$A$3:$B$30,2)</f>
        <v>SFR &lt; 6,000 Sf -- Patio Homes -- Site Values</v>
      </c>
      <c r="F758" s="19" t="str">
        <f t="shared" si="88"/>
        <v>NDJ</v>
      </c>
      <c r="G758" s="21" t="str">
        <f t="shared" si="89"/>
        <v>B</v>
      </c>
      <c r="H758" s="26" t="str">
        <f t="shared" si="91"/>
        <v>ftp://wcftp.washoecounty.us/outtoworld/Neighborhood_Atlas/ND.pdf</v>
      </c>
      <c r="I758" s="30" t="str">
        <f t="shared" si="92"/>
        <v>https://www2.washoecounty.us/assessor/cama/search_download.php?command=dnld&amp;list=nbcsearch&amp;nbc=NDJB</v>
      </c>
      <c r="J758" s="11" t="s">
        <v>1279</v>
      </c>
      <c r="K758" s="23" t="s">
        <v>1038</v>
      </c>
      <c r="N758" s="12" t="str">
        <f t="shared" si="93"/>
        <v>ND</v>
      </c>
      <c r="O758" s="12" t="str">
        <f t="shared" si="94"/>
        <v>N</v>
      </c>
      <c r="P758" s="12" t="str">
        <f t="shared" si="95"/>
        <v>B</v>
      </c>
    </row>
    <row r="759" spans="1:16" x14ac:dyDescent="0.3">
      <c r="A759" s="16" t="str">
        <f t="shared" si="90"/>
        <v>Donner Springs Subs</v>
      </c>
      <c r="B759" s="52" t="str">
        <f>VLOOKUP(N759,Keys!$I$3:$J$21,2)</f>
        <v>South Washoe County</v>
      </c>
      <c r="C759" s="52" t="str">
        <f>VLOOKUP(D759,Keys!$Q$3:$S$31,2)</f>
        <v xml:space="preserve">Reno,  Hidden Valley          </v>
      </c>
      <c r="D759" s="57">
        <f>VLOOKUP(N759,Keys!$D$3:$E$118,2)</f>
        <v>89502</v>
      </c>
      <c r="E759" s="12" t="str">
        <f>VLOOKUP(G759,Keys!$A$3:$B$30,2)</f>
        <v>SFR 6,000 - 9,000 Sf Zoning -- Site Values</v>
      </c>
      <c r="F759" s="19" t="str">
        <f t="shared" si="88"/>
        <v>NDM</v>
      </c>
      <c r="G759" s="21" t="str">
        <f t="shared" si="89"/>
        <v>C</v>
      </c>
      <c r="H759" s="26" t="str">
        <f t="shared" si="91"/>
        <v>ftp://wcftp.washoecounty.us/outtoworld/Neighborhood_Atlas/ND.pdf</v>
      </c>
      <c r="I759" s="30" t="str">
        <f t="shared" si="92"/>
        <v>https://www2.washoecounty.us/assessor/cama/search_download.php?command=dnld&amp;list=nbcsearch&amp;nbc=NDMC</v>
      </c>
      <c r="J759" s="11" t="s">
        <v>1279</v>
      </c>
      <c r="K759" s="23" t="s">
        <v>1041</v>
      </c>
      <c r="N759" s="12" t="str">
        <f t="shared" si="93"/>
        <v>ND</v>
      </c>
      <c r="O759" s="12" t="str">
        <f t="shared" si="94"/>
        <v>N</v>
      </c>
      <c r="P759" s="12" t="str">
        <f t="shared" si="95"/>
        <v>C</v>
      </c>
    </row>
    <row r="760" spans="1:16" x14ac:dyDescent="0.3">
      <c r="A760" s="16" t="str">
        <f t="shared" si="90"/>
        <v>Government</v>
      </c>
      <c r="B760" s="52" t="str">
        <f>VLOOKUP(N760,Keys!$I$3:$J$21,2)</f>
        <v>South Washoe County</v>
      </c>
      <c r="C760" s="52" t="str">
        <f>VLOOKUP(D760,Keys!$Q$3:$S$31,2)</f>
        <v xml:space="preserve">Reno,  Hidden Valley          </v>
      </c>
      <c r="D760" s="57">
        <f>VLOOKUP(N760,Keys!$D$3:$E$118,2)</f>
        <v>89502</v>
      </c>
      <c r="E760" s="12" t="str">
        <f>VLOOKUP(G760,Keys!$A$3:$B$30,2)</f>
        <v>Centrally Assessed</v>
      </c>
      <c r="F760" s="19" t="str">
        <f t="shared" si="88"/>
        <v>NDY</v>
      </c>
      <c r="G760" s="21" t="str">
        <f t="shared" si="89"/>
        <v>Y</v>
      </c>
      <c r="H760" s="26" t="str">
        <f t="shared" si="91"/>
        <v>ftp://wcftp.washoecounty.us/outtoworld/Neighborhood_Atlas/ND.pdf</v>
      </c>
      <c r="I760" s="30" t="str">
        <f t="shared" si="92"/>
        <v>https://www2.washoecounty.us/assessor/cama/search_download.php?command=dnld&amp;list=nbcsearch&amp;nbc=NDYY</v>
      </c>
      <c r="J760" s="11" t="s">
        <v>1279</v>
      </c>
      <c r="K760" s="23" t="s">
        <v>1044</v>
      </c>
      <c r="N760" s="12" t="str">
        <f t="shared" si="93"/>
        <v>ND</v>
      </c>
      <c r="O760" s="12" t="str">
        <f t="shared" si="94"/>
        <v>N</v>
      </c>
      <c r="P760" s="12" t="str">
        <f t="shared" si="95"/>
        <v>Y</v>
      </c>
    </row>
    <row r="761" spans="1:16" x14ac:dyDescent="0.3">
      <c r="A761" s="16" t="str">
        <f t="shared" si="90"/>
        <v>Washoe Meadows Condos</v>
      </c>
      <c r="B761" s="52" t="str">
        <f>VLOOKUP(N761,Keys!$I$3:$J$21,2)</f>
        <v>South Washoe County</v>
      </c>
      <c r="C761" s="52" t="str">
        <f>VLOOKUP(D761,Keys!$Q$3:$S$31,2)</f>
        <v xml:space="preserve">Reno,  Hidden Valley          </v>
      </c>
      <c r="D761" s="57">
        <f>VLOOKUP(N761,Keys!$D$3:$E$118,2)</f>
        <v>89502</v>
      </c>
      <c r="E761" s="12" t="str">
        <f>VLOOKUP(G761,Keys!$A$3:$B$30,2)</f>
        <v>Condos / Townhouse - Site Values</v>
      </c>
      <c r="F761" s="19" t="str">
        <f t="shared" si="88"/>
        <v>NEC</v>
      </c>
      <c r="G761" s="21" t="str">
        <f t="shared" si="89"/>
        <v>A</v>
      </c>
      <c r="H761" s="26" t="str">
        <f t="shared" si="91"/>
        <v>ftp://wcftp.washoecounty.us/outtoworld/Neighborhood_Atlas/NE.pdf</v>
      </c>
      <c r="I761" s="30" t="str">
        <f t="shared" si="92"/>
        <v>https://www2.washoecounty.us/assessor/cama/search_download.php?command=dnld&amp;list=nbcsearch&amp;nbc=NECA</v>
      </c>
      <c r="J761" s="11" t="s">
        <v>1279</v>
      </c>
      <c r="K761" s="23" t="s">
        <v>1047</v>
      </c>
      <c r="N761" s="12" t="str">
        <f t="shared" si="93"/>
        <v>NE</v>
      </c>
      <c r="O761" s="12" t="str">
        <f t="shared" si="94"/>
        <v>N</v>
      </c>
      <c r="P761" s="12" t="str">
        <f t="shared" si="95"/>
        <v>A</v>
      </c>
    </row>
    <row r="762" spans="1:16" x14ac:dyDescent="0.3">
      <c r="A762" s="16" t="str">
        <f t="shared" si="90"/>
        <v>Hidden Meadow Subs</v>
      </c>
      <c r="B762" s="52" t="str">
        <f>VLOOKUP(N762,Keys!$I$3:$J$21,2)</f>
        <v>South Washoe County</v>
      </c>
      <c r="C762" s="52" t="str">
        <f>VLOOKUP(D762,Keys!$Q$3:$S$31,2)</f>
        <v xml:space="preserve">Reno,  Hidden Valley          </v>
      </c>
      <c r="D762" s="57">
        <f>VLOOKUP(N762,Keys!$D$3:$E$118,2)</f>
        <v>89502</v>
      </c>
      <c r="E762" s="12" t="str">
        <f>VLOOKUP(G762,Keys!$A$3:$B$30,2)</f>
        <v>SFR 1/2 Acre Zoniing -- Site Values</v>
      </c>
      <c r="F762" s="19" t="str">
        <f t="shared" si="88"/>
        <v>NEG</v>
      </c>
      <c r="G762" s="21" t="str">
        <f t="shared" si="89"/>
        <v>E</v>
      </c>
      <c r="H762" s="26" t="str">
        <f t="shared" si="91"/>
        <v>ftp://wcftp.washoecounty.us/outtoworld/Neighborhood_Atlas/NE.pdf</v>
      </c>
      <c r="I762" s="30" t="str">
        <f t="shared" si="92"/>
        <v>https://www2.washoecounty.us/assessor/cama/search_download.php?command=dnld&amp;list=nbcsearch&amp;nbc=NEGE</v>
      </c>
      <c r="J762" s="11" t="s">
        <v>1279</v>
      </c>
      <c r="K762" s="23" t="s">
        <v>1050</v>
      </c>
      <c r="N762" s="12" t="str">
        <f t="shared" si="93"/>
        <v>NE</v>
      </c>
      <c r="O762" s="12" t="str">
        <f t="shared" si="94"/>
        <v>N</v>
      </c>
      <c r="P762" s="12" t="str">
        <f t="shared" si="95"/>
        <v>E</v>
      </c>
    </row>
    <row r="763" spans="1:16" x14ac:dyDescent="0.3">
      <c r="A763" s="16" t="str">
        <f t="shared" si="90"/>
        <v>Hidden Canyon Subs</v>
      </c>
      <c r="B763" s="52" t="str">
        <f>VLOOKUP(N763,Keys!$I$3:$J$21,2)</f>
        <v>South Washoe County</v>
      </c>
      <c r="C763" s="52" t="str">
        <f>VLOOKUP(D763,Keys!$Q$3:$S$31,2)</f>
        <v xml:space="preserve">Reno,  Hidden Valley          </v>
      </c>
      <c r="D763" s="57">
        <f>VLOOKUP(N763,Keys!$D$3:$E$118,2)</f>
        <v>89502</v>
      </c>
      <c r="E763" s="12" t="str">
        <f>VLOOKUP(G763,Keys!$A$3:$B$30,2)</f>
        <v>SFR 1/2 Acre Zoniing -- Site Values</v>
      </c>
      <c r="F763" s="19" t="str">
        <f t="shared" si="88"/>
        <v>NEI</v>
      </c>
      <c r="G763" s="21" t="str">
        <f t="shared" si="89"/>
        <v>E</v>
      </c>
      <c r="H763" s="26" t="str">
        <f t="shared" si="91"/>
        <v>ftp://wcftp.washoecounty.us/outtoworld/Neighborhood_Atlas/NE.pdf</v>
      </c>
      <c r="I763" s="30" t="str">
        <f t="shared" si="92"/>
        <v>https://www2.washoecounty.us/assessor/cama/search_download.php?command=dnld&amp;list=nbcsearch&amp;nbc=NEIE</v>
      </c>
      <c r="J763" s="11" t="s">
        <v>1279</v>
      </c>
      <c r="K763" s="23" t="s">
        <v>1053</v>
      </c>
      <c r="N763" s="12" t="str">
        <f t="shared" si="93"/>
        <v>NE</v>
      </c>
      <c r="O763" s="12" t="str">
        <f t="shared" si="94"/>
        <v>N</v>
      </c>
      <c r="P763" s="12" t="str">
        <f t="shared" si="95"/>
        <v>E</v>
      </c>
    </row>
    <row r="764" spans="1:16" x14ac:dyDescent="0.3">
      <c r="A764" s="16" t="str">
        <f t="shared" si="90"/>
        <v>Government</v>
      </c>
      <c r="B764" s="52" t="str">
        <f>VLOOKUP(N764,Keys!$I$3:$J$21,2)</f>
        <v>South Washoe County</v>
      </c>
      <c r="C764" s="52" t="str">
        <f>VLOOKUP(D764,Keys!$Q$3:$S$31,2)</f>
        <v xml:space="preserve">Reno,  Hidden Valley          </v>
      </c>
      <c r="D764" s="57">
        <f>VLOOKUP(N764,Keys!$D$3:$E$118,2)</f>
        <v>89502</v>
      </c>
      <c r="E764" s="12" t="str">
        <f>VLOOKUP(G764,Keys!$A$3:$B$30,2)</f>
        <v>Centrally Assessed</v>
      </c>
      <c r="F764" s="19" t="str">
        <f t="shared" si="88"/>
        <v>NEY</v>
      </c>
      <c r="G764" s="21" t="str">
        <f t="shared" si="89"/>
        <v>Y</v>
      </c>
      <c r="H764" s="26" t="str">
        <f t="shared" si="91"/>
        <v>ftp://wcftp.washoecounty.us/outtoworld/Neighborhood_Atlas/NE.pdf</v>
      </c>
      <c r="I764" s="30" t="str">
        <f t="shared" si="92"/>
        <v>https://www2.washoecounty.us/assessor/cama/search_download.php?command=dnld&amp;list=nbcsearch&amp;nbc=NEYY</v>
      </c>
      <c r="J764" s="11" t="s">
        <v>1279</v>
      </c>
      <c r="K764" s="23" t="s">
        <v>1056</v>
      </c>
      <c r="N764" s="12" t="str">
        <f t="shared" si="93"/>
        <v>NE</v>
      </c>
      <c r="O764" s="12" t="str">
        <f t="shared" si="94"/>
        <v>N</v>
      </c>
      <c r="P764" s="12" t="str">
        <f t="shared" si="95"/>
        <v>Y</v>
      </c>
    </row>
    <row r="765" spans="1:16" x14ac:dyDescent="0.3">
      <c r="A765" s="16" t="str">
        <f t="shared" si="90"/>
        <v>Conductor Heights Commercial</v>
      </c>
      <c r="B765" s="52" t="str">
        <f>VLOOKUP(N765,Keys!$I$3:$J$21,2)</f>
        <v>South Washoe County</v>
      </c>
      <c r="C765" s="52" t="str">
        <f>VLOOKUP(D765,Keys!$Q$3:$S$31,2)</f>
        <v xml:space="preserve">Sparks,  Greenbrae, Happy Valley, Sun Valley        </v>
      </c>
      <c r="D765" s="57">
        <f>VLOOKUP(N765,Keys!$D$3:$E$118,2)</f>
        <v>89431</v>
      </c>
      <c r="E765" s="12" t="str">
        <f>VLOOKUP(G765,Keys!$A$3:$B$30,2)</f>
        <v>Commercial - General -- Square Foot Values</v>
      </c>
      <c r="F765" s="19" t="str">
        <f t="shared" si="88"/>
        <v>NGA</v>
      </c>
      <c r="G765" s="21" t="str">
        <f t="shared" si="89"/>
        <v>Q</v>
      </c>
      <c r="H765" s="26" t="str">
        <f t="shared" si="91"/>
        <v>ftp://wcftp.washoecounty.us/outtoworld/Neighborhood_Atlas/NG.pdf</v>
      </c>
      <c r="I765" s="30" t="str">
        <f t="shared" si="92"/>
        <v>https://www2.washoecounty.us/assessor/cama/search_download.php?command=dnld&amp;list=nbcsearch&amp;nbc=NGAQ</v>
      </c>
      <c r="J765" s="11" t="s">
        <v>1279</v>
      </c>
      <c r="K765" s="23" t="s">
        <v>1059</v>
      </c>
      <c r="N765" s="12" t="str">
        <f t="shared" si="93"/>
        <v>NG</v>
      </c>
      <c r="O765" s="12" t="str">
        <f t="shared" si="94"/>
        <v>N</v>
      </c>
      <c r="P765" s="12" t="str">
        <f t="shared" si="95"/>
        <v>Q</v>
      </c>
    </row>
    <row r="766" spans="1:16" x14ac:dyDescent="0.3">
      <c r="A766" s="16" t="str">
        <f t="shared" si="90"/>
        <v>Baldinis</v>
      </c>
      <c r="B766" s="52" t="str">
        <f>VLOOKUP(N766,Keys!$I$3:$J$21,2)</f>
        <v>South Washoe County</v>
      </c>
      <c r="C766" s="52" t="str">
        <f>VLOOKUP(D766,Keys!$Q$3:$S$31,2)</f>
        <v xml:space="preserve">Sparks,  Greenbrae, Happy Valley, Sun Valley        </v>
      </c>
      <c r="D766" s="57">
        <f>VLOOKUP(N766,Keys!$D$3:$E$118,2)</f>
        <v>89431</v>
      </c>
      <c r="E766" s="12" t="str">
        <f>VLOOKUP(G766,Keys!$A$3:$B$30,2)</f>
        <v>Casino -- Square Foot Values</v>
      </c>
      <c r="F766" s="19" t="str">
        <f t="shared" si="88"/>
        <v>NGD</v>
      </c>
      <c r="G766" s="21" t="str">
        <f t="shared" si="89"/>
        <v>S</v>
      </c>
      <c r="H766" s="26" t="str">
        <f t="shared" si="91"/>
        <v>ftp://wcftp.washoecounty.us/outtoworld/Neighborhood_Atlas/NG.pdf</v>
      </c>
      <c r="I766" s="30" t="str">
        <f t="shared" si="92"/>
        <v>https://www2.washoecounty.us/assessor/cama/search_download.php?command=dnld&amp;list=nbcsearch&amp;nbc=NGDS</v>
      </c>
      <c r="J766" s="11" t="s">
        <v>1279</v>
      </c>
      <c r="K766" s="23" t="s">
        <v>1062</v>
      </c>
      <c r="N766" s="12" t="str">
        <f t="shared" si="93"/>
        <v>NG</v>
      </c>
      <c r="O766" s="12" t="str">
        <f t="shared" si="94"/>
        <v>N</v>
      </c>
      <c r="P766" s="12" t="str">
        <f t="shared" si="95"/>
        <v>S</v>
      </c>
    </row>
    <row r="767" spans="1:16" x14ac:dyDescent="0.3">
      <c r="A767" s="16" t="str">
        <f t="shared" si="90"/>
        <v>Conductor Heights Multi-Family</v>
      </c>
      <c r="B767" s="52" t="str">
        <f>VLOOKUP(N767,Keys!$I$3:$J$21,2)</f>
        <v>South Washoe County</v>
      </c>
      <c r="C767" s="52" t="str">
        <f>VLOOKUP(D767,Keys!$Q$3:$S$31,2)</f>
        <v xml:space="preserve">Sparks,  Greenbrae, Happy Valley, Sun Valley        </v>
      </c>
      <c r="D767" s="57">
        <f>VLOOKUP(N767,Keys!$D$3:$E$118,2)</f>
        <v>89431</v>
      </c>
      <c r="E767" s="12" t="str">
        <f>VLOOKUP(G767,Keys!$A$3:$B$30,2)</f>
        <v>MF - Low Density -- Site Values / SF / Unit (LUC 13, 30 thru 33)</v>
      </c>
      <c r="F767" s="19" t="str">
        <f t="shared" si="88"/>
        <v>NGG</v>
      </c>
      <c r="G767" s="21" t="str">
        <f t="shared" si="89"/>
        <v>K</v>
      </c>
      <c r="H767" s="26" t="str">
        <f t="shared" si="91"/>
        <v>ftp://wcftp.washoecounty.us/outtoworld/Neighborhood_Atlas/NG.pdf</v>
      </c>
      <c r="I767" s="30" t="str">
        <f t="shared" si="92"/>
        <v>https://www2.washoecounty.us/assessor/cama/search_download.php?command=dnld&amp;list=nbcsearch&amp;nbc=NGGK</v>
      </c>
      <c r="J767" s="11" t="s">
        <v>1279</v>
      </c>
      <c r="K767" s="23" t="s">
        <v>1065</v>
      </c>
      <c r="N767" s="12" t="str">
        <f t="shared" si="93"/>
        <v>NG</v>
      </c>
      <c r="O767" s="12" t="str">
        <f t="shared" si="94"/>
        <v>N</v>
      </c>
      <c r="P767" s="12" t="str">
        <f t="shared" si="95"/>
        <v>K</v>
      </c>
    </row>
    <row r="768" spans="1:16" x14ac:dyDescent="0.3">
      <c r="A768" s="16" t="str">
        <f t="shared" si="90"/>
        <v>Government</v>
      </c>
      <c r="B768" s="52" t="str">
        <f>VLOOKUP(N768,Keys!$I$3:$J$21,2)</f>
        <v>South Washoe County</v>
      </c>
      <c r="C768" s="52" t="str">
        <f>VLOOKUP(D768,Keys!$Q$3:$S$31,2)</f>
        <v xml:space="preserve">Sparks,  Greenbrae, Happy Valley, Sun Valley        </v>
      </c>
      <c r="D768" s="57">
        <f>VLOOKUP(N768,Keys!$D$3:$E$118,2)</f>
        <v>89431</v>
      </c>
      <c r="E768" s="12" t="str">
        <f>VLOOKUP(G768,Keys!$A$3:$B$30,2)</f>
        <v>Centrally Assessed</v>
      </c>
      <c r="F768" s="19" t="str">
        <f t="shared" si="88"/>
        <v>NGY</v>
      </c>
      <c r="G768" s="21" t="str">
        <f t="shared" si="89"/>
        <v>Y</v>
      </c>
      <c r="H768" s="26" t="str">
        <f t="shared" si="91"/>
        <v>ftp://wcftp.washoecounty.us/outtoworld/Neighborhood_Atlas/NG.pdf</v>
      </c>
      <c r="I768" s="30" t="str">
        <f t="shared" si="92"/>
        <v>https://www2.washoecounty.us/assessor/cama/search_download.php?command=dnld&amp;list=nbcsearch&amp;nbc=NGYY</v>
      </c>
      <c r="J768" s="11" t="s">
        <v>1279</v>
      </c>
      <c r="K768" s="23" t="s">
        <v>1068</v>
      </c>
      <c r="N768" s="12" t="str">
        <f t="shared" si="93"/>
        <v>NG</v>
      </c>
      <c r="O768" s="12" t="str">
        <f t="shared" si="94"/>
        <v>N</v>
      </c>
      <c r="P768" s="12" t="str">
        <f t="shared" si="95"/>
        <v>Y</v>
      </c>
    </row>
    <row r="769" spans="1:16" x14ac:dyDescent="0.3">
      <c r="A769" s="16" t="str">
        <f t="shared" si="90"/>
        <v>Copper Point</v>
      </c>
      <c r="B769" s="52" t="str">
        <f>VLOOKUP(N769,Keys!$I$3:$J$21,2)</f>
        <v>South Washoe County</v>
      </c>
      <c r="C769" s="52" t="str">
        <f>VLOOKUP(D769,Keys!$Q$3:$S$31,2)</f>
        <v xml:space="preserve">Reno            </v>
      </c>
      <c r="D769" s="57">
        <f>VLOOKUP(N769,Keys!$D$3:$E$118,2)</f>
        <v>89519</v>
      </c>
      <c r="E769" s="12" t="str">
        <f>VLOOKUP(G769,Keys!$A$3:$B$30,2)</f>
        <v>Condos / Townhouse - Site Values</v>
      </c>
      <c r="F769" s="19" t="str">
        <f t="shared" si="88"/>
        <v>OAC</v>
      </c>
      <c r="G769" s="21" t="str">
        <f t="shared" si="89"/>
        <v>A</v>
      </c>
      <c r="H769" s="26" t="str">
        <f t="shared" si="91"/>
        <v>ftp://wcftp.washoecounty.us/outtoworld/Neighborhood_Atlas/OA.pdf</v>
      </c>
      <c r="I769" s="30" t="str">
        <f t="shared" si="92"/>
        <v>https://www2.washoecounty.us/assessor/cama/search_download.php?command=dnld&amp;list=nbcsearch&amp;nbc=OACA</v>
      </c>
      <c r="J769" s="11" t="s">
        <v>1279</v>
      </c>
      <c r="K769" s="23" t="s">
        <v>1071</v>
      </c>
      <c r="N769" s="12" t="str">
        <f t="shared" si="93"/>
        <v>OA</v>
      </c>
      <c r="O769" s="12" t="str">
        <f t="shared" si="94"/>
        <v>O</v>
      </c>
      <c r="P769" s="12" t="str">
        <f t="shared" si="95"/>
        <v>A</v>
      </c>
    </row>
    <row r="770" spans="1:16" x14ac:dyDescent="0.3">
      <c r="A770" s="16" t="str">
        <f t="shared" si="90"/>
        <v>Evans Creek</v>
      </c>
      <c r="B770" s="52" t="str">
        <f>VLOOKUP(N770,Keys!$I$3:$J$21,2)</f>
        <v>South Washoe County</v>
      </c>
      <c r="C770" s="52" t="str">
        <f>VLOOKUP(D770,Keys!$Q$3:$S$31,2)</f>
        <v xml:space="preserve">Reno            </v>
      </c>
      <c r="D770" s="57">
        <f>VLOOKUP(N770,Keys!$D$3:$E$118,2)</f>
        <v>89519</v>
      </c>
      <c r="E770" s="12" t="str">
        <f>VLOOKUP(G770,Keys!$A$3:$B$30,2)</f>
        <v>SFR 12,000 - 15,000 Sf Zoning -- Site Values</v>
      </c>
      <c r="F770" s="19" t="str">
        <f t="shared" si="88"/>
        <v>OAF</v>
      </c>
      <c r="G770" s="21" t="str">
        <f t="shared" si="89"/>
        <v>D</v>
      </c>
      <c r="H770" s="26" t="str">
        <f t="shared" si="91"/>
        <v>ftp://wcftp.washoecounty.us/outtoworld/Neighborhood_Atlas/OA.pdf</v>
      </c>
      <c r="I770" s="30" t="str">
        <f t="shared" si="92"/>
        <v>https://www2.washoecounty.us/assessor/cama/search_download.php?command=dnld&amp;list=nbcsearch&amp;nbc=OAFD</v>
      </c>
      <c r="J770" s="11" t="s">
        <v>1279</v>
      </c>
      <c r="K770" s="23" t="s">
        <v>1074</v>
      </c>
      <c r="N770" s="12" t="str">
        <f t="shared" si="93"/>
        <v>OA</v>
      </c>
      <c r="O770" s="12" t="str">
        <f t="shared" si="94"/>
        <v>O</v>
      </c>
      <c r="P770" s="12" t="str">
        <f t="shared" si="95"/>
        <v>D</v>
      </c>
    </row>
    <row r="771" spans="1:16" x14ac:dyDescent="0.3">
      <c r="A771" s="16" t="str">
        <f t="shared" si="90"/>
        <v>Meadowridge 1-C</v>
      </c>
      <c r="B771" s="52" t="str">
        <f>VLOOKUP(N771,Keys!$I$3:$J$21,2)</f>
        <v>South Washoe County</v>
      </c>
      <c r="C771" s="52" t="str">
        <f>VLOOKUP(D771,Keys!$Q$3:$S$31,2)</f>
        <v xml:space="preserve">Reno            </v>
      </c>
      <c r="D771" s="57">
        <f>VLOOKUP(N771,Keys!$D$3:$E$118,2)</f>
        <v>89519</v>
      </c>
      <c r="E771" s="12" t="str">
        <f>VLOOKUP(G771,Keys!$A$3:$B$30,2)</f>
        <v>SFR 6,000 - 9,000 Sf Zoning -- Site Values</v>
      </c>
      <c r="F771" s="19" t="str">
        <f t="shared" ref="F771:F834" si="96">LEFT(K771,3)</f>
        <v>OAH</v>
      </c>
      <c r="G771" s="21" t="str">
        <f t="shared" ref="G771:G834" si="97">RIGHT(LEFT(K771,4),1)</f>
        <v>C</v>
      </c>
      <c r="H771" s="26" t="str">
        <f t="shared" si="91"/>
        <v>ftp://wcftp.washoecounty.us/outtoworld/Neighborhood_Atlas/OA.pdf</v>
      </c>
      <c r="I771" s="30" t="str">
        <f t="shared" si="92"/>
        <v>https://www2.washoecounty.us/assessor/cama/search_download.php?command=dnld&amp;list=nbcsearch&amp;nbc=OAHC</v>
      </c>
      <c r="J771" s="11" t="s">
        <v>1279</v>
      </c>
      <c r="K771" s="23" t="s">
        <v>1077</v>
      </c>
      <c r="N771" s="12" t="str">
        <f t="shared" si="93"/>
        <v>OA</v>
      </c>
      <c r="O771" s="12" t="str">
        <f t="shared" si="94"/>
        <v>O</v>
      </c>
      <c r="P771" s="12" t="str">
        <f t="shared" si="95"/>
        <v>C</v>
      </c>
    </row>
    <row r="772" spans="1:16" x14ac:dyDescent="0.3">
      <c r="A772" s="16" t="str">
        <f t="shared" ref="A772:A835" si="98">SUBSTITUTE(K772,LEFT(K772,4)&amp;" - ","")</f>
        <v>Lewis Lakeside</v>
      </c>
      <c r="B772" s="52" t="str">
        <f>VLOOKUP(N772,Keys!$I$3:$J$21,2)</f>
        <v>South Washoe County</v>
      </c>
      <c r="C772" s="52" t="str">
        <f>VLOOKUP(D772,Keys!$Q$3:$S$31,2)</f>
        <v xml:space="preserve">Reno            </v>
      </c>
      <c r="D772" s="57">
        <f>VLOOKUP(N772,Keys!$D$3:$E$118,2)</f>
        <v>89519</v>
      </c>
      <c r="E772" s="12" t="str">
        <f>VLOOKUP(G772,Keys!$A$3:$B$30,2)</f>
        <v>SFR 6,000 - 9,000 Sf Zoning -- Site Values</v>
      </c>
      <c r="F772" s="19" t="str">
        <f t="shared" si="96"/>
        <v>OAK</v>
      </c>
      <c r="G772" s="21" t="str">
        <f t="shared" si="97"/>
        <v>C</v>
      </c>
      <c r="H772" s="26" t="str">
        <f t="shared" ref="H772:H835" si="99">"ftp://wcftp.washoecounty.us/outtoworld/Neighborhood_Atlas/"&amp;LEFT(K772,2)&amp;".pdf"</f>
        <v>ftp://wcftp.washoecounty.us/outtoworld/Neighborhood_Atlas/OA.pdf</v>
      </c>
      <c r="I772" s="30" t="str">
        <f t="shared" ref="I772:I835" si="100">"https://www2.washoecounty.us/assessor/cama/search_download.php?command=dnld&amp;list=nbcsearch&amp;nbc="&amp;LEFT(K772,4)</f>
        <v>https://www2.washoecounty.us/assessor/cama/search_download.php?command=dnld&amp;list=nbcsearch&amp;nbc=OAKC</v>
      </c>
      <c r="J772" s="11" t="s">
        <v>1279</v>
      </c>
      <c r="K772" s="23" t="s">
        <v>1080</v>
      </c>
      <c r="N772" s="12" t="str">
        <f t="shared" ref="N772:N835" si="101">LEFT(K772,2)</f>
        <v>OA</v>
      </c>
      <c r="O772" s="12" t="str">
        <f t="shared" ref="O772:O835" si="102">LEFT(K772,1)</f>
        <v>O</v>
      </c>
      <c r="P772" s="12" t="str">
        <f t="shared" ref="P772:P835" si="103">RIGHT(LEFT(K772,4),1)</f>
        <v>C</v>
      </c>
    </row>
    <row r="773" spans="1:16" x14ac:dyDescent="0.3">
      <c r="A773" s="16" t="str">
        <f t="shared" si="98"/>
        <v>Rock Hill Condos</v>
      </c>
      <c r="B773" s="52" t="str">
        <f>VLOOKUP(N773,Keys!$I$3:$J$21,2)</f>
        <v>South Washoe County</v>
      </c>
      <c r="C773" s="52" t="str">
        <f>VLOOKUP(D773,Keys!$Q$3:$S$31,2)</f>
        <v xml:space="preserve">Reno            </v>
      </c>
      <c r="D773" s="57">
        <f>VLOOKUP(N773,Keys!$D$3:$E$118,2)</f>
        <v>89519</v>
      </c>
      <c r="E773" s="12" t="str">
        <f>VLOOKUP(G773,Keys!$A$3:$B$30,2)</f>
        <v>Condos / Townhouse - Site Values</v>
      </c>
      <c r="F773" s="19" t="str">
        <f t="shared" si="96"/>
        <v>OAQ</v>
      </c>
      <c r="G773" s="21" t="str">
        <f t="shared" si="97"/>
        <v>A</v>
      </c>
      <c r="H773" s="26" t="str">
        <f t="shared" si="99"/>
        <v>ftp://wcftp.washoecounty.us/outtoworld/Neighborhood_Atlas/OA.pdf</v>
      </c>
      <c r="I773" s="30" t="str">
        <f t="shared" si="100"/>
        <v>https://www2.washoecounty.us/assessor/cama/search_download.php?command=dnld&amp;list=nbcsearch&amp;nbc=OAQA</v>
      </c>
      <c r="J773" s="11" t="s">
        <v>1279</v>
      </c>
      <c r="K773" s="23" t="s">
        <v>1083</v>
      </c>
      <c r="N773" s="12" t="str">
        <f t="shared" si="101"/>
        <v>OA</v>
      </c>
      <c r="O773" s="12" t="str">
        <f t="shared" si="102"/>
        <v>O</v>
      </c>
      <c r="P773" s="12" t="str">
        <f t="shared" si="103"/>
        <v>A</v>
      </c>
    </row>
    <row r="774" spans="1:16" x14ac:dyDescent="0.3">
      <c r="A774" s="16" t="str">
        <f t="shared" si="98"/>
        <v>Lakeridge Springs North</v>
      </c>
      <c r="B774" s="52" t="str">
        <f>VLOOKUP(N774,Keys!$I$3:$J$21,2)</f>
        <v>South Washoe County</v>
      </c>
      <c r="C774" s="52" t="str">
        <f>VLOOKUP(D774,Keys!$Q$3:$S$31,2)</f>
        <v xml:space="preserve">Reno            </v>
      </c>
      <c r="D774" s="57">
        <f>VLOOKUP(N774,Keys!$D$3:$E$118,2)</f>
        <v>89519</v>
      </c>
      <c r="E774" s="12" t="str">
        <f>VLOOKUP(G774,Keys!$A$3:$B$30,2)</f>
        <v>SFR 6,000 - 9,000 Sf Zoning -- Site Values</v>
      </c>
      <c r="F774" s="19" t="str">
        <f t="shared" si="96"/>
        <v>OAT</v>
      </c>
      <c r="G774" s="21" t="str">
        <f t="shared" si="97"/>
        <v>C</v>
      </c>
      <c r="H774" s="26" t="str">
        <f t="shared" si="99"/>
        <v>ftp://wcftp.washoecounty.us/outtoworld/Neighborhood_Atlas/OA.pdf</v>
      </c>
      <c r="I774" s="30" t="str">
        <f t="shared" si="100"/>
        <v>https://www2.washoecounty.us/assessor/cama/search_download.php?command=dnld&amp;list=nbcsearch&amp;nbc=OATC</v>
      </c>
      <c r="J774" s="11" t="s">
        <v>1279</v>
      </c>
      <c r="K774" s="23" t="s">
        <v>1086</v>
      </c>
      <c r="N774" s="12" t="str">
        <f t="shared" si="101"/>
        <v>OA</v>
      </c>
      <c r="O774" s="12" t="str">
        <f t="shared" si="102"/>
        <v>O</v>
      </c>
      <c r="P774" s="12" t="str">
        <f t="shared" si="103"/>
        <v>C</v>
      </c>
    </row>
    <row r="775" spans="1:16" x14ac:dyDescent="0.3">
      <c r="A775" s="16" t="str">
        <f t="shared" si="98"/>
        <v>COMMON AREA</v>
      </c>
      <c r="B775" s="52" t="str">
        <f>VLOOKUP(N775,Keys!$I$3:$J$21,2)</f>
        <v>South Washoe County</v>
      </c>
      <c r="C775" s="52" t="str">
        <f>VLOOKUP(D775,Keys!$Q$3:$S$31,2)</f>
        <v xml:space="preserve">Reno            </v>
      </c>
      <c r="D775" s="57">
        <f>VLOOKUP(N775,Keys!$D$3:$E$118,2)</f>
        <v>89519</v>
      </c>
      <c r="E775" s="12" t="str">
        <f>VLOOKUP(G775,Keys!$A$3:$B$30,2)</f>
        <v>Token Values -- Common Area / Splinters / Unbuildable</v>
      </c>
      <c r="F775" s="19" t="str">
        <f t="shared" si="96"/>
        <v>OAV</v>
      </c>
      <c r="G775" s="21" t="str">
        <f t="shared" si="97"/>
        <v>V</v>
      </c>
      <c r="H775" s="26" t="str">
        <f t="shared" si="99"/>
        <v>ftp://wcftp.washoecounty.us/outtoworld/Neighborhood_Atlas/OA.pdf</v>
      </c>
      <c r="I775" s="30" t="str">
        <f t="shared" si="100"/>
        <v>https://www2.washoecounty.us/assessor/cama/search_download.php?command=dnld&amp;list=nbcsearch&amp;nbc=OAVV</v>
      </c>
      <c r="J775" s="11" t="s">
        <v>1279</v>
      </c>
      <c r="K775" s="23" t="s">
        <v>1089</v>
      </c>
      <c r="N775" s="12" t="str">
        <f t="shared" si="101"/>
        <v>OA</v>
      </c>
      <c r="O775" s="12" t="str">
        <f t="shared" si="102"/>
        <v>O</v>
      </c>
      <c r="P775" s="12" t="str">
        <f t="shared" si="103"/>
        <v>V</v>
      </c>
    </row>
    <row r="776" spans="1:16" x14ac:dyDescent="0.3">
      <c r="A776" s="16" t="str">
        <f t="shared" si="98"/>
        <v>Neil Manor Condos</v>
      </c>
      <c r="B776" s="52" t="str">
        <f>VLOOKUP(N776,Keys!$I$3:$J$21,2)</f>
        <v>South Washoe County</v>
      </c>
      <c r="C776" s="52" t="str">
        <f>VLOOKUP(D776,Keys!$Q$3:$S$31,2)</f>
        <v xml:space="preserve">Reno,  Hidden Valley          </v>
      </c>
      <c r="D776" s="57">
        <f>VLOOKUP(N776,Keys!$D$3:$E$118,2)</f>
        <v>89502</v>
      </c>
      <c r="E776" s="12" t="str">
        <f>VLOOKUP(G776,Keys!$A$3:$B$30,2)</f>
        <v>Condos / Townhouse - Site Values</v>
      </c>
      <c r="F776" s="19" t="str">
        <f t="shared" si="96"/>
        <v>OBA</v>
      </c>
      <c r="G776" s="21" t="str">
        <f t="shared" si="97"/>
        <v>A</v>
      </c>
      <c r="H776" s="26" t="str">
        <f t="shared" si="99"/>
        <v>ftp://wcftp.washoecounty.us/outtoworld/Neighborhood_Atlas/OB.pdf</v>
      </c>
      <c r="I776" s="30" t="str">
        <f t="shared" si="100"/>
        <v>https://www2.washoecounty.us/assessor/cama/search_download.php?command=dnld&amp;list=nbcsearch&amp;nbc=OBAA</v>
      </c>
      <c r="J776" s="11" t="s">
        <v>1279</v>
      </c>
      <c r="K776" s="23" t="s">
        <v>1092</v>
      </c>
      <c r="N776" s="12" t="str">
        <f t="shared" si="101"/>
        <v>OB</v>
      </c>
      <c r="O776" s="12" t="str">
        <f t="shared" si="102"/>
        <v>O</v>
      </c>
      <c r="P776" s="12" t="str">
        <f t="shared" si="103"/>
        <v>A</v>
      </c>
    </row>
    <row r="777" spans="1:16" x14ac:dyDescent="0.3">
      <c r="A777" s="16" t="str">
        <f t="shared" si="98"/>
        <v>Office Buildings</v>
      </c>
      <c r="B777" s="52" t="str">
        <f>VLOOKUP(N777,Keys!$I$3:$J$21,2)</f>
        <v>South Washoe County</v>
      </c>
      <c r="C777" s="52" t="str">
        <f>VLOOKUP(D777,Keys!$Q$3:$S$31,2)</f>
        <v xml:space="preserve">Reno,  Hidden Valley          </v>
      </c>
      <c r="D777" s="57">
        <f>VLOOKUP(N777,Keys!$D$3:$E$118,2)</f>
        <v>89502</v>
      </c>
      <c r="E777" s="12" t="str">
        <f>VLOOKUP(G777,Keys!$A$3:$B$30,2)</f>
        <v>Office -- Square Foot Values</v>
      </c>
      <c r="F777" s="19" t="str">
        <f t="shared" si="96"/>
        <v>OBE</v>
      </c>
      <c r="G777" s="21" t="str">
        <f t="shared" si="97"/>
        <v>O</v>
      </c>
      <c r="H777" s="26" t="str">
        <f t="shared" si="99"/>
        <v>ftp://wcftp.washoecounty.us/outtoworld/Neighborhood_Atlas/OB.pdf</v>
      </c>
      <c r="I777" s="30" t="str">
        <f t="shared" si="100"/>
        <v>https://www2.washoecounty.us/assessor/cama/search_download.php?command=dnld&amp;list=nbcsearch&amp;nbc=OBEO</v>
      </c>
      <c r="J777" s="11" t="s">
        <v>1279</v>
      </c>
      <c r="K777" s="23" t="s">
        <v>1095</v>
      </c>
      <c r="N777" s="12" t="str">
        <f t="shared" si="101"/>
        <v>OB</v>
      </c>
      <c r="O777" s="12" t="str">
        <f t="shared" si="102"/>
        <v>O</v>
      </c>
      <c r="P777" s="12" t="str">
        <f t="shared" si="103"/>
        <v>O</v>
      </c>
    </row>
    <row r="778" spans="1:16" x14ac:dyDescent="0.3">
      <c r="A778" s="16" t="str">
        <f t="shared" si="98"/>
        <v>Industrial</v>
      </c>
      <c r="B778" s="52" t="str">
        <f>VLOOKUP(N778,Keys!$I$3:$J$21,2)</f>
        <v>South Washoe County</v>
      </c>
      <c r="C778" s="52" t="str">
        <f>VLOOKUP(D778,Keys!$Q$3:$S$31,2)</f>
        <v xml:space="preserve">Reno,  Hidden Valley          </v>
      </c>
      <c r="D778" s="57">
        <f>VLOOKUP(N778,Keys!$D$3:$E$118,2)</f>
        <v>89502</v>
      </c>
      <c r="E778" s="12" t="str">
        <f>VLOOKUP(G778,Keys!$A$3:$B$30,2)</f>
        <v>Industrial -- Square Foot Values</v>
      </c>
      <c r="F778" s="19" t="str">
        <f t="shared" si="96"/>
        <v>OBH</v>
      </c>
      <c r="G778" s="21" t="str">
        <f t="shared" si="97"/>
        <v>U</v>
      </c>
      <c r="H778" s="26" t="str">
        <f t="shared" si="99"/>
        <v>ftp://wcftp.washoecounty.us/outtoworld/Neighborhood_Atlas/OB.pdf</v>
      </c>
      <c r="I778" s="30" t="str">
        <f t="shared" si="100"/>
        <v>https://www2.washoecounty.us/assessor/cama/search_download.php?command=dnld&amp;list=nbcsearch&amp;nbc=OBHU</v>
      </c>
      <c r="J778" s="11" t="s">
        <v>1279</v>
      </c>
      <c r="K778" s="23" t="s">
        <v>1098</v>
      </c>
      <c r="N778" s="12" t="str">
        <f t="shared" si="101"/>
        <v>OB</v>
      </c>
      <c r="O778" s="12" t="str">
        <f t="shared" si="102"/>
        <v>O</v>
      </c>
      <c r="P778" s="12" t="str">
        <f t="shared" si="103"/>
        <v>U</v>
      </c>
    </row>
    <row r="779" spans="1:16" x14ac:dyDescent="0.3">
      <c r="A779" s="16" t="str">
        <f t="shared" si="98"/>
        <v>AG Land</v>
      </c>
      <c r="B779" s="52" t="str">
        <f>VLOOKUP(N779,Keys!$I$3:$J$21,2)</f>
        <v>South Washoe County</v>
      </c>
      <c r="C779" s="52" t="str">
        <f>VLOOKUP(D779,Keys!$Q$3:$S$31,2)</f>
        <v xml:space="preserve">Reno,  Hidden Valley          </v>
      </c>
      <c r="D779" s="57">
        <f>VLOOKUP(N779,Keys!$D$3:$E$118,2)</f>
        <v>89502</v>
      </c>
      <c r="E779" s="12" t="str">
        <f>VLOOKUP(G779,Keys!$A$3:$B$30,2)</f>
        <v>Possessory Interest Parcels</v>
      </c>
      <c r="F779" s="19" t="str">
        <f t="shared" si="96"/>
        <v>OBW</v>
      </c>
      <c r="G779" s="21" t="str">
        <f t="shared" si="97"/>
        <v>W</v>
      </c>
      <c r="H779" s="26" t="str">
        <f t="shared" si="99"/>
        <v>ftp://wcftp.washoecounty.us/outtoworld/Neighborhood_Atlas/OB.pdf</v>
      </c>
      <c r="I779" s="30" t="str">
        <f t="shared" si="100"/>
        <v>https://www2.washoecounty.us/assessor/cama/search_download.php?command=dnld&amp;list=nbcsearch&amp;nbc=OBWW</v>
      </c>
      <c r="J779" s="11" t="s">
        <v>1279</v>
      </c>
      <c r="K779" s="23" t="s">
        <v>1101</v>
      </c>
      <c r="N779" s="12" t="str">
        <f t="shared" si="101"/>
        <v>OB</v>
      </c>
      <c r="O779" s="12" t="str">
        <f t="shared" si="102"/>
        <v>O</v>
      </c>
      <c r="P779" s="12" t="str">
        <f t="shared" si="103"/>
        <v>W</v>
      </c>
    </row>
    <row r="780" spans="1:16" x14ac:dyDescent="0.3">
      <c r="A780" s="16" t="str">
        <f t="shared" si="98"/>
        <v>Casitas De La Sierra</v>
      </c>
      <c r="B780" s="52" t="str">
        <f>VLOOKUP(N780,Keys!$I$3:$J$21,2)</f>
        <v>South Washoe County</v>
      </c>
      <c r="C780" s="52" t="str">
        <f>VLOOKUP(D780,Keys!$Q$3:$S$31,2)</f>
        <v xml:space="preserve">Reno,  Galena, Pleasant Valley, Steamboat, Virginia Foothills       </v>
      </c>
      <c r="D780" s="57">
        <f>VLOOKUP(N780,Keys!$D$3:$E$118,2)</f>
        <v>89511</v>
      </c>
      <c r="E780" s="12" t="str">
        <f>VLOOKUP(G780,Keys!$A$3:$B$30,2)</f>
        <v>SFR &lt; 6,000 Sf -- Patio Homes -- Site Values</v>
      </c>
      <c r="F780" s="19" t="str">
        <f t="shared" si="96"/>
        <v>OCB</v>
      </c>
      <c r="G780" s="21" t="str">
        <f t="shared" si="97"/>
        <v>B</v>
      </c>
      <c r="H780" s="26" t="str">
        <f t="shared" si="99"/>
        <v>ftp://wcftp.washoecounty.us/outtoworld/Neighborhood_Atlas/OC.pdf</v>
      </c>
      <c r="I780" s="30" t="str">
        <f t="shared" si="100"/>
        <v>https://www2.washoecounty.us/assessor/cama/search_download.php?command=dnld&amp;list=nbcsearch&amp;nbc=OCBB</v>
      </c>
      <c r="J780" s="11" t="s">
        <v>1279</v>
      </c>
      <c r="K780" s="23" t="s">
        <v>1104</v>
      </c>
      <c r="N780" s="12" t="str">
        <f t="shared" si="101"/>
        <v>OC</v>
      </c>
      <c r="O780" s="12" t="str">
        <f t="shared" si="102"/>
        <v>O</v>
      </c>
      <c r="P780" s="12" t="str">
        <f t="shared" si="103"/>
        <v>B</v>
      </c>
    </row>
    <row r="781" spans="1:16" x14ac:dyDescent="0.3">
      <c r="A781" s="16" t="str">
        <f t="shared" si="98"/>
        <v>Meadow Creek Small Lots</v>
      </c>
      <c r="B781" s="52" t="str">
        <f>VLOOKUP(N781,Keys!$I$3:$J$21,2)</f>
        <v>South Washoe County</v>
      </c>
      <c r="C781" s="52" t="str">
        <f>VLOOKUP(D781,Keys!$Q$3:$S$31,2)</f>
        <v xml:space="preserve">Reno,  Galena, Pleasant Valley, Steamboat, Virginia Foothills       </v>
      </c>
      <c r="D781" s="57">
        <f>VLOOKUP(N781,Keys!$D$3:$E$118,2)</f>
        <v>89511</v>
      </c>
      <c r="E781" s="12" t="str">
        <f>VLOOKUP(G781,Keys!$A$3:$B$30,2)</f>
        <v>SFR 6,000 - 9,000 Sf Zoning -- Site Values</v>
      </c>
      <c r="F781" s="19" t="str">
        <f t="shared" si="96"/>
        <v>OCE</v>
      </c>
      <c r="G781" s="21" t="str">
        <f t="shared" si="97"/>
        <v>C</v>
      </c>
      <c r="H781" s="26" t="str">
        <f t="shared" si="99"/>
        <v>ftp://wcftp.washoecounty.us/outtoworld/Neighborhood_Atlas/OC.pdf</v>
      </c>
      <c r="I781" s="30" t="str">
        <f t="shared" si="100"/>
        <v>https://www2.washoecounty.us/assessor/cama/search_download.php?command=dnld&amp;list=nbcsearch&amp;nbc=OCEC</v>
      </c>
      <c r="J781" s="11" t="s">
        <v>1279</v>
      </c>
      <c r="K781" s="23" t="s">
        <v>1107</v>
      </c>
      <c r="N781" s="12" t="str">
        <f t="shared" si="101"/>
        <v>OC</v>
      </c>
      <c r="O781" s="12" t="str">
        <f t="shared" si="102"/>
        <v>O</v>
      </c>
      <c r="P781" s="12" t="str">
        <f t="shared" si="103"/>
        <v>C</v>
      </c>
    </row>
    <row r="782" spans="1:16" x14ac:dyDescent="0.3">
      <c r="A782" s="16" t="str">
        <f t="shared" si="98"/>
        <v>Diamond J</v>
      </c>
      <c r="B782" s="52" t="str">
        <f>VLOOKUP(N782,Keys!$I$3:$J$21,2)</f>
        <v>South Washoe County</v>
      </c>
      <c r="C782" s="52" t="str">
        <f>VLOOKUP(D782,Keys!$Q$3:$S$31,2)</f>
        <v xml:space="preserve">Reno,  Galena, Pleasant Valley, Steamboat, Virginia Foothills       </v>
      </c>
      <c r="D782" s="57">
        <f>VLOOKUP(N782,Keys!$D$3:$E$118,2)</f>
        <v>89511</v>
      </c>
      <c r="E782" s="12" t="str">
        <f>VLOOKUP(G782,Keys!$A$3:$B$30,2)</f>
        <v>SFR 2.5 Acre Zoning -- Site Values</v>
      </c>
      <c r="F782" s="19" t="str">
        <f t="shared" si="96"/>
        <v>OCH</v>
      </c>
      <c r="G782" s="21" t="str">
        <f t="shared" si="97"/>
        <v>G</v>
      </c>
      <c r="H782" s="26" t="str">
        <f t="shared" si="99"/>
        <v>ftp://wcftp.washoecounty.us/outtoworld/Neighborhood_Atlas/OC.pdf</v>
      </c>
      <c r="I782" s="30" t="str">
        <f t="shared" si="100"/>
        <v>https://www2.washoecounty.us/assessor/cama/search_download.php?command=dnld&amp;list=nbcsearch&amp;nbc=OCHG</v>
      </c>
      <c r="J782" s="11" t="s">
        <v>1279</v>
      </c>
      <c r="K782" s="23" t="s">
        <v>1110</v>
      </c>
      <c r="N782" s="12" t="str">
        <f t="shared" si="101"/>
        <v>OC</v>
      </c>
      <c r="O782" s="12" t="str">
        <f t="shared" si="102"/>
        <v>O</v>
      </c>
      <c r="P782" s="12" t="str">
        <f t="shared" si="103"/>
        <v>G</v>
      </c>
    </row>
    <row r="783" spans="1:16" x14ac:dyDescent="0.3">
      <c r="A783" s="16" t="str">
        <f t="shared" si="98"/>
        <v>Country Estates Townhomes</v>
      </c>
      <c r="B783" s="52" t="str">
        <f>VLOOKUP(N783,Keys!$I$3:$J$21,2)</f>
        <v>South Washoe County</v>
      </c>
      <c r="C783" s="52" t="str">
        <f>VLOOKUP(D783,Keys!$Q$3:$S$31,2)</f>
        <v xml:space="preserve">Reno,  Galena, Pleasant Valley, Steamboat, Virginia Foothills       </v>
      </c>
      <c r="D783" s="57">
        <f>VLOOKUP(N783,Keys!$D$3:$E$118,2)</f>
        <v>89511</v>
      </c>
      <c r="E783" s="12" t="str">
        <f>VLOOKUP(G783,Keys!$A$3:$B$30,2)</f>
        <v>Condos / Townhouse - Site Values</v>
      </c>
      <c r="F783" s="19" t="str">
        <f t="shared" si="96"/>
        <v>OCN</v>
      </c>
      <c r="G783" s="21" t="str">
        <f t="shared" si="97"/>
        <v>A</v>
      </c>
      <c r="H783" s="26" t="str">
        <f t="shared" si="99"/>
        <v>ftp://wcftp.washoecounty.us/outtoworld/Neighborhood_Atlas/OC.pdf</v>
      </c>
      <c r="I783" s="30" t="str">
        <f t="shared" si="100"/>
        <v>https://www2.washoecounty.us/assessor/cama/search_download.php?command=dnld&amp;list=nbcsearch&amp;nbc=OCNA</v>
      </c>
      <c r="J783" s="11" t="s">
        <v>1279</v>
      </c>
      <c r="K783" s="23" t="s">
        <v>1113</v>
      </c>
      <c r="N783" s="12" t="str">
        <f t="shared" si="101"/>
        <v>OC</v>
      </c>
      <c r="O783" s="12" t="str">
        <f t="shared" si="102"/>
        <v>O</v>
      </c>
      <c r="P783" s="12" t="str">
        <f t="shared" si="103"/>
        <v>A</v>
      </c>
    </row>
    <row r="784" spans="1:16" x14ac:dyDescent="0.3">
      <c r="A784" s="16" t="str">
        <f t="shared" si="98"/>
        <v>Government</v>
      </c>
      <c r="B784" s="52" t="str">
        <f>VLOOKUP(N784,Keys!$I$3:$J$21,2)</f>
        <v>South Washoe County</v>
      </c>
      <c r="C784" s="52" t="str">
        <f>VLOOKUP(D784,Keys!$Q$3:$S$31,2)</f>
        <v xml:space="preserve">Reno,  Galena, Pleasant Valley, Steamboat, Virginia Foothills       </v>
      </c>
      <c r="D784" s="57">
        <f>VLOOKUP(N784,Keys!$D$3:$E$118,2)</f>
        <v>89511</v>
      </c>
      <c r="E784" s="12" t="str">
        <f>VLOOKUP(G784,Keys!$A$3:$B$30,2)</f>
        <v>Centrally Assessed</v>
      </c>
      <c r="F784" s="19" t="str">
        <f t="shared" si="96"/>
        <v>OCY</v>
      </c>
      <c r="G784" s="21" t="str">
        <f t="shared" si="97"/>
        <v>Y</v>
      </c>
      <c r="H784" s="26" t="str">
        <f t="shared" si="99"/>
        <v>ftp://wcftp.washoecounty.us/outtoworld/Neighborhood_Atlas/OC.pdf</v>
      </c>
      <c r="I784" s="30" t="str">
        <f t="shared" si="100"/>
        <v>https://www2.washoecounty.us/assessor/cama/search_download.php?command=dnld&amp;list=nbcsearch&amp;nbc=OCYY</v>
      </c>
      <c r="J784" s="11" t="s">
        <v>1279</v>
      </c>
      <c r="K784" s="23" t="s">
        <v>1116</v>
      </c>
      <c r="N784" s="12" t="str">
        <f t="shared" si="101"/>
        <v>OC</v>
      </c>
      <c r="O784" s="12" t="str">
        <f t="shared" si="102"/>
        <v>O</v>
      </c>
      <c r="P784" s="12" t="str">
        <f t="shared" si="103"/>
        <v>Y</v>
      </c>
    </row>
    <row r="785" spans="1:16" x14ac:dyDescent="0.3">
      <c r="A785" s="16" t="str">
        <f t="shared" si="98"/>
        <v>Village Court/Southwood Court</v>
      </c>
      <c r="B785" s="52" t="str">
        <f>VLOOKUP(N785,Keys!$I$3:$J$21,2)</f>
        <v>South Washoe County</v>
      </c>
      <c r="C785" s="52" t="str">
        <f>VLOOKUP(D785,Keys!$Q$3:$S$31,2)</f>
        <v xml:space="preserve">Incline Village            </v>
      </c>
      <c r="D785" s="57">
        <f>VLOOKUP(N785,Keys!$D$3:$E$118,2)</f>
        <v>89451</v>
      </c>
      <c r="E785" s="12" t="str">
        <f>VLOOKUP(G785,Keys!$A$3:$B$30,2)</f>
        <v>Condos / Townhouse - Site Values</v>
      </c>
      <c r="F785" s="19" t="str">
        <f t="shared" si="96"/>
        <v>PAC</v>
      </c>
      <c r="G785" s="21" t="str">
        <f t="shared" si="97"/>
        <v>A</v>
      </c>
      <c r="H785" s="26" t="str">
        <f t="shared" si="99"/>
        <v>ftp://wcftp.washoecounty.us/outtoworld/Neighborhood_Atlas/PA.pdf</v>
      </c>
      <c r="I785" s="30" t="str">
        <f t="shared" si="100"/>
        <v>https://www2.washoecounty.us/assessor/cama/search_download.php?command=dnld&amp;list=nbcsearch&amp;nbc=PACA</v>
      </c>
      <c r="J785" s="11" t="s">
        <v>1279</v>
      </c>
      <c r="K785" s="23" t="s">
        <v>1119</v>
      </c>
      <c r="N785" s="12" t="str">
        <f t="shared" si="101"/>
        <v>PA</v>
      </c>
      <c r="O785" s="12" t="str">
        <f t="shared" si="102"/>
        <v>P</v>
      </c>
      <c r="P785" s="12" t="str">
        <f t="shared" si="103"/>
        <v>A</v>
      </c>
    </row>
    <row r="786" spans="1:16" x14ac:dyDescent="0.3">
      <c r="A786" s="16" t="str">
        <f t="shared" si="98"/>
        <v>Pine Creek/Village Green/Incline Villa/F</v>
      </c>
      <c r="B786" s="52" t="str">
        <f>VLOOKUP(N786,Keys!$I$3:$J$21,2)</f>
        <v>South Washoe County</v>
      </c>
      <c r="C786" s="52" t="str">
        <f>VLOOKUP(D786,Keys!$Q$3:$S$31,2)</f>
        <v xml:space="preserve">Incline Village            </v>
      </c>
      <c r="D786" s="57">
        <f>VLOOKUP(N786,Keys!$D$3:$E$118,2)</f>
        <v>89451</v>
      </c>
      <c r="E786" s="12" t="str">
        <f>VLOOKUP(G786,Keys!$A$3:$B$30,2)</f>
        <v>Condos / Townhouse - Site Values</v>
      </c>
      <c r="F786" s="19" t="str">
        <f t="shared" si="96"/>
        <v>PAF</v>
      </c>
      <c r="G786" s="21" t="str">
        <f t="shared" si="97"/>
        <v>A</v>
      </c>
      <c r="H786" s="26" t="str">
        <f t="shared" si="99"/>
        <v>ftp://wcftp.washoecounty.us/outtoworld/Neighborhood_Atlas/PA.pdf</v>
      </c>
      <c r="I786" s="30" t="str">
        <f t="shared" si="100"/>
        <v>https://www2.washoecounty.us/assessor/cama/search_download.php?command=dnld&amp;list=nbcsearch&amp;nbc=PAFA</v>
      </c>
      <c r="J786" s="11" t="s">
        <v>1279</v>
      </c>
      <c r="K786" s="23" t="s">
        <v>1122</v>
      </c>
      <c r="N786" s="12" t="str">
        <f t="shared" si="101"/>
        <v>PA</v>
      </c>
      <c r="O786" s="12" t="str">
        <f t="shared" si="102"/>
        <v>P</v>
      </c>
      <c r="P786" s="12" t="str">
        <f t="shared" si="103"/>
        <v>A</v>
      </c>
    </row>
    <row r="787" spans="1:16" x14ac:dyDescent="0.3">
      <c r="A787" s="16" t="str">
        <f t="shared" si="98"/>
        <v>Royal Pines</v>
      </c>
      <c r="B787" s="52" t="str">
        <f>VLOOKUP(N787,Keys!$I$3:$J$21,2)</f>
        <v>South Washoe County</v>
      </c>
      <c r="C787" s="52" t="str">
        <f>VLOOKUP(D787,Keys!$Q$3:$S$31,2)</f>
        <v xml:space="preserve">Incline Village            </v>
      </c>
      <c r="D787" s="57">
        <f>VLOOKUP(N787,Keys!$D$3:$E$118,2)</f>
        <v>89451</v>
      </c>
      <c r="E787" s="12" t="str">
        <f>VLOOKUP(G787,Keys!$A$3:$B$30,2)</f>
        <v>Condos / Townhouse - Site Values</v>
      </c>
      <c r="F787" s="19" t="str">
        <f t="shared" si="96"/>
        <v>PAI</v>
      </c>
      <c r="G787" s="21" t="str">
        <f t="shared" si="97"/>
        <v>A</v>
      </c>
      <c r="H787" s="26" t="str">
        <f t="shared" si="99"/>
        <v>ftp://wcftp.washoecounty.us/outtoworld/Neighborhood_Atlas/PA.pdf</v>
      </c>
      <c r="I787" s="30" t="str">
        <f t="shared" si="100"/>
        <v>https://www2.washoecounty.us/assessor/cama/search_download.php?command=dnld&amp;list=nbcsearch&amp;nbc=PAIA</v>
      </c>
      <c r="J787" s="11" t="s">
        <v>1279</v>
      </c>
      <c r="K787" s="23" t="s">
        <v>1125</v>
      </c>
      <c r="N787" s="12" t="str">
        <f t="shared" si="101"/>
        <v>PA</v>
      </c>
      <c r="O787" s="12" t="str">
        <f t="shared" si="102"/>
        <v>P</v>
      </c>
      <c r="P787" s="12" t="str">
        <f t="shared" si="103"/>
        <v>A</v>
      </c>
    </row>
    <row r="788" spans="1:16" x14ac:dyDescent="0.3">
      <c r="A788" s="16" t="str">
        <f t="shared" si="98"/>
        <v>Forest Flower</v>
      </c>
      <c r="B788" s="52" t="str">
        <f>VLOOKUP(N788,Keys!$I$3:$J$21,2)</f>
        <v>South Washoe County</v>
      </c>
      <c r="C788" s="52" t="str">
        <f>VLOOKUP(D788,Keys!$Q$3:$S$31,2)</f>
        <v xml:space="preserve">Incline Village            </v>
      </c>
      <c r="D788" s="57">
        <f>VLOOKUP(N788,Keys!$D$3:$E$118,2)</f>
        <v>89451</v>
      </c>
      <c r="E788" s="12" t="str">
        <f>VLOOKUP(G788,Keys!$A$3:$B$30,2)</f>
        <v>Condos / Townhouse - Site Values</v>
      </c>
      <c r="F788" s="19" t="str">
        <f t="shared" si="96"/>
        <v>PAL</v>
      </c>
      <c r="G788" s="21" t="str">
        <f t="shared" si="97"/>
        <v>A</v>
      </c>
      <c r="H788" s="26" t="str">
        <f t="shared" si="99"/>
        <v>ftp://wcftp.washoecounty.us/outtoworld/Neighborhood_Atlas/PA.pdf</v>
      </c>
      <c r="I788" s="30" t="str">
        <f t="shared" si="100"/>
        <v>https://www2.washoecounty.us/assessor/cama/search_download.php?command=dnld&amp;list=nbcsearch&amp;nbc=PALA</v>
      </c>
      <c r="J788" s="11" t="s">
        <v>1279</v>
      </c>
      <c r="K788" s="23" t="s">
        <v>1128</v>
      </c>
      <c r="N788" s="12" t="str">
        <f t="shared" si="101"/>
        <v>PA</v>
      </c>
      <c r="O788" s="12" t="str">
        <f t="shared" si="102"/>
        <v>P</v>
      </c>
      <c r="P788" s="12" t="str">
        <f t="shared" si="103"/>
        <v>A</v>
      </c>
    </row>
    <row r="789" spans="1:16" x14ac:dyDescent="0.3">
      <c r="A789" s="16" t="str">
        <f t="shared" si="98"/>
        <v>The Pointe</v>
      </c>
      <c r="B789" s="52" t="str">
        <f>VLOOKUP(N789,Keys!$I$3:$J$21,2)</f>
        <v>South Washoe County</v>
      </c>
      <c r="C789" s="52" t="str">
        <f>VLOOKUP(D789,Keys!$Q$3:$S$31,2)</f>
        <v xml:space="preserve">Incline Village            </v>
      </c>
      <c r="D789" s="57">
        <f>VLOOKUP(N789,Keys!$D$3:$E$118,2)</f>
        <v>89451</v>
      </c>
      <c r="E789" s="12" t="str">
        <f>VLOOKUP(G789,Keys!$A$3:$B$30,2)</f>
        <v>Condos / Townhouse - Site Values</v>
      </c>
      <c r="F789" s="19" t="str">
        <f t="shared" si="96"/>
        <v>PAP</v>
      </c>
      <c r="G789" s="21" t="str">
        <f t="shared" si="97"/>
        <v>A</v>
      </c>
      <c r="H789" s="26" t="str">
        <f t="shared" si="99"/>
        <v>ftp://wcftp.washoecounty.us/outtoworld/Neighborhood_Atlas/PA.pdf</v>
      </c>
      <c r="I789" s="30" t="str">
        <f t="shared" si="100"/>
        <v>https://www2.washoecounty.us/assessor/cama/search_download.php?command=dnld&amp;list=nbcsearch&amp;nbc=PAPA</v>
      </c>
      <c r="J789" s="11" t="s">
        <v>1279</v>
      </c>
      <c r="K789" s="23" t="s">
        <v>1131</v>
      </c>
      <c r="N789" s="12" t="str">
        <f t="shared" si="101"/>
        <v>PA</v>
      </c>
      <c r="O789" s="12" t="str">
        <f t="shared" si="102"/>
        <v>P</v>
      </c>
      <c r="P789" s="12" t="str">
        <f t="shared" si="103"/>
        <v>A</v>
      </c>
    </row>
    <row r="790" spans="1:16" x14ac:dyDescent="0.3">
      <c r="A790" s="16" t="str">
        <f t="shared" si="98"/>
        <v>Skyway Villas</v>
      </c>
      <c r="B790" s="52" t="str">
        <f>VLOOKUP(N790,Keys!$I$3:$J$21,2)</f>
        <v>South Washoe County</v>
      </c>
      <c r="C790" s="52" t="str">
        <f>VLOOKUP(D790,Keys!$Q$3:$S$31,2)</f>
        <v xml:space="preserve">Incline Village            </v>
      </c>
      <c r="D790" s="57">
        <f>VLOOKUP(N790,Keys!$D$3:$E$118,2)</f>
        <v>89451</v>
      </c>
      <c r="E790" s="12" t="str">
        <f>VLOOKUP(G790,Keys!$A$3:$B$30,2)</f>
        <v>Condos / Townhouse - Site Values</v>
      </c>
      <c r="F790" s="19" t="str">
        <f t="shared" si="96"/>
        <v>PAS</v>
      </c>
      <c r="G790" s="21" t="str">
        <f t="shared" si="97"/>
        <v>A</v>
      </c>
      <c r="H790" s="26" t="str">
        <f t="shared" si="99"/>
        <v>ftp://wcftp.washoecounty.us/outtoworld/Neighborhood_Atlas/PA.pdf</v>
      </c>
      <c r="I790" s="30" t="str">
        <f t="shared" si="100"/>
        <v>https://www2.washoecounty.us/assessor/cama/search_download.php?command=dnld&amp;list=nbcsearch&amp;nbc=PASA</v>
      </c>
      <c r="J790" s="11" t="s">
        <v>1279</v>
      </c>
      <c r="K790" s="23" t="s">
        <v>1134</v>
      </c>
      <c r="N790" s="12" t="str">
        <f t="shared" si="101"/>
        <v>PA</v>
      </c>
      <c r="O790" s="12" t="str">
        <f t="shared" si="102"/>
        <v>P</v>
      </c>
      <c r="P790" s="12" t="str">
        <f t="shared" si="103"/>
        <v>A</v>
      </c>
    </row>
    <row r="791" spans="1:16" x14ac:dyDescent="0.3">
      <c r="A791" s="16" t="str">
        <f t="shared" si="98"/>
        <v>Incline Village Condo Common Area &amp; Unbu</v>
      </c>
      <c r="B791" s="52" t="str">
        <f>VLOOKUP(N791,Keys!$I$3:$J$21,2)</f>
        <v>South Washoe County</v>
      </c>
      <c r="C791" s="52" t="str">
        <f>VLOOKUP(D791,Keys!$Q$3:$S$31,2)</f>
        <v xml:space="preserve">Incline Village            </v>
      </c>
      <c r="D791" s="57">
        <f>VLOOKUP(N791,Keys!$D$3:$E$118,2)</f>
        <v>89451</v>
      </c>
      <c r="E791" s="12" t="str">
        <f>VLOOKUP(G791,Keys!$A$3:$B$30,2)</f>
        <v>Token Values -- Common Area / Splinters / Unbuildable</v>
      </c>
      <c r="F791" s="19" t="str">
        <f t="shared" si="96"/>
        <v>PAV</v>
      </c>
      <c r="G791" s="21" t="str">
        <f t="shared" si="97"/>
        <v>V</v>
      </c>
      <c r="H791" s="26" t="str">
        <f t="shared" si="99"/>
        <v>ftp://wcftp.washoecounty.us/outtoworld/Neighborhood_Atlas/PA.pdf</v>
      </c>
      <c r="I791" s="30" t="str">
        <f t="shared" si="100"/>
        <v>https://www2.washoecounty.us/assessor/cama/search_download.php?command=dnld&amp;list=nbcsearch&amp;nbc=PAVV</v>
      </c>
      <c r="J791" s="11" t="s">
        <v>1279</v>
      </c>
      <c r="K791" s="23" t="s">
        <v>1137</v>
      </c>
      <c r="N791" s="12" t="str">
        <f t="shared" si="101"/>
        <v>PA</v>
      </c>
      <c r="O791" s="12" t="str">
        <f t="shared" si="102"/>
        <v>P</v>
      </c>
      <c r="P791" s="12" t="str">
        <f t="shared" si="103"/>
        <v>V</v>
      </c>
    </row>
    <row r="792" spans="1:16" x14ac:dyDescent="0.3">
      <c r="A792" s="16" t="str">
        <f t="shared" si="98"/>
        <v>Woodminster/Fairway Pines</v>
      </c>
      <c r="B792" s="52" t="str">
        <f>VLOOKUP(N792,Keys!$I$3:$J$21,2)</f>
        <v>South Washoe County</v>
      </c>
      <c r="C792" s="52" t="str">
        <f>VLOOKUP(D792,Keys!$Q$3:$S$31,2)</f>
        <v xml:space="preserve">Incline Village            </v>
      </c>
      <c r="D792" s="57">
        <f>VLOOKUP(N792,Keys!$D$3:$E$118,2)</f>
        <v>89451</v>
      </c>
      <c r="E792" s="12" t="str">
        <f>VLOOKUP(G792,Keys!$A$3:$B$30,2)</f>
        <v>Condos / Townhouse - Site Values</v>
      </c>
      <c r="F792" s="19" t="str">
        <f t="shared" si="96"/>
        <v>PAZ</v>
      </c>
      <c r="G792" s="21" t="str">
        <f t="shared" si="97"/>
        <v>A</v>
      </c>
      <c r="H792" s="26" t="str">
        <f t="shared" si="99"/>
        <v>ftp://wcftp.washoecounty.us/outtoworld/Neighborhood_Atlas/PA.pdf</v>
      </c>
      <c r="I792" s="30" t="str">
        <f t="shared" si="100"/>
        <v>https://www2.washoecounty.us/assessor/cama/search_download.php?command=dnld&amp;list=nbcsearch&amp;nbc=PAZA</v>
      </c>
      <c r="J792" s="11" t="s">
        <v>1279</v>
      </c>
      <c r="K792" s="23" t="s">
        <v>1140</v>
      </c>
      <c r="N792" s="12" t="str">
        <f t="shared" si="101"/>
        <v>PA</v>
      </c>
      <c r="O792" s="12" t="str">
        <f t="shared" si="102"/>
        <v>P</v>
      </c>
      <c r="P792" s="12" t="str">
        <f t="shared" si="103"/>
        <v>A</v>
      </c>
    </row>
    <row r="793" spans="1:16" x14ac:dyDescent="0.3">
      <c r="A793" s="16" t="str">
        <f t="shared" si="98"/>
        <v>Brookside</v>
      </c>
      <c r="B793" s="52" t="str">
        <f>VLOOKUP(N793,Keys!$I$3:$J$21,2)</f>
        <v>South Washoe County</v>
      </c>
      <c r="C793" s="52" t="str">
        <f>VLOOKUP(D793,Keys!$Q$3:$S$31,2)</f>
        <v xml:space="preserve">Incline Village            </v>
      </c>
      <c r="D793" s="57">
        <f>VLOOKUP(N793,Keys!$D$3:$E$118,2)</f>
        <v>89451</v>
      </c>
      <c r="E793" s="12" t="str">
        <f>VLOOKUP(G793,Keys!$A$3:$B$30,2)</f>
        <v>Condos / Townhouse - Site Values</v>
      </c>
      <c r="F793" s="19" t="str">
        <f t="shared" si="96"/>
        <v>PBD</v>
      </c>
      <c r="G793" s="21" t="str">
        <f t="shared" si="97"/>
        <v>A</v>
      </c>
      <c r="H793" s="26" t="str">
        <f t="shared" si="99"/>
        <v>ftp://wcftp.washoecounty.us/outtoworld/Neighborhood_Atlas/PB.pdf</v>
      </c>
      <c r="I793" s="30" t="str">
        <f t="shared" si="100"/>
        <v>https://www2.washoecounty.us/assessor/cama/search_download.php?command=dnld&amp;list=nbcsearch&amp;nbc=PBDA</v>
      </c>
      <c r="J793" s="11" t="s">
        <v>1279</v>
      </c>
      <c r="K793" s="23" t="s">
        <v>1143</v>
      </c>
      <c r="N793" s="12" t="str">
        <f t="shared" si="101"/>
        <v>PB</v>
      </c>
      <c r="O793" s="12" t="str">
        <f t="shared" si="102"/>
        <v>P</v>
      </c>
      <c r="P793" s="12" t="str">
        <f t="shared" si="103"/>
        <v>A</v>
      </c>
    </row>
    <row r="794" spans="1:16" x14ac:dyDescent="0.3">
      <c r="A794" s="16" t="str">
        <f t="shared" si="98"/>
        <v>Country Club Ct.</v>
      </c>
      <c r="B794" s="52" t="str">
        <f>VLOOKUP(N794,Keys!$I$3:$J$21,2)</f>
        <v>South Washoe County</v>
      </c>
      <c r="C794" s="52" t="str">
        <f>VLOOKUP(D794,Keys!$Q$3:$S$31,2)</f>
        <v xml:space="preserve">Incline Village            </v>
      </c>
      <c r="D794" s="57">
        <f>VLOOKUP(N794,Keys!$D$3:$E$118,2)</f>
        <v>89451</v>
      </c>
      <c r="E794" s="12" t="str">
        <f>VLOOKUP(G794,Keys!$A$3:$B$30,2)</f>
        <v>Condos / Townhouse - Site Values</v>
      </c>
      <c r="F794" s="19" t="str">
        <f t="shared" si="96"/>
        <v>PBG</v>
      </c>
      <c r="G794" s="21" t="str">
        <f t="shared" si="97"/>
        <v>A</v>
      </c>
      <c r="H794" s="26" t="str">
        <f t="shared" si="99"/>
        <v>ftp://wcftp.washoecounty.us/outtoworld/Neighborhood_Atlas/PB.pdf</v>
      </c>
      <c r="I794" s="30" t="str">
        <f t="shared" si="100"/>
        <v>https://www2.washoecounty.us/assessor/cama/search_download.php?command=dnld&amp;list=nbcsearch&amp;nbc=PBGA</v>
      </c>
      <c r="J794" s="11" t="s">
        <v>1279</v>
      </c>
      <c r="K794" s="23" t="s">
        <v>1146</v>
      </c>
      <c r="N794" s="12" t="str">
        <f t="shared" si="101"/>
        <v>PB</v>
      </c>
      <c r="O794" s="12" t="str">
        <f t="shared" si="102"/>
        <v>P</v>
      </c>
      <c r="P794" s="12" t="str">
        <f t="shared" si="103"/>
        <v>A</v>
      </c>
    </row>
    <row r="795" spans="1:16" x14ac:dyDescent="0.3">
      <c r="A795" s="16" t="str">
        <f t="shared" si="98"/>
        <v>Northwood/Incline Ct.</v>
      </c>
      <c r="B795" s="52" t="str">
        <f>VLOOKUP(N795,Keys!$I$3:$J$21,2)</f>
        <v>South Washoe County</v>
      </c>
      <c r="C795" s="52" t="str">
        <f>VLOOKUP(D795,Keys!$Q$3:$S$31,2)</f>
        <v xml:space="preserve">Incline Village            </v>
      </c>
      <c r="D795" s="57">
        <f>VLOOKUP(N795,Keys!$D$3:$E$118,2)</f>
        <v>89451</v>
      </c>
      <c r="E795" s="12" t="str">
        <f>VLOOKUP(G795,Keys!$A$3:$B$30,2)</f>
        <v>Condos / Townhouse - Site Values</v>
      </c>
      <c r="F795" s="19" t="str">
        <f t="shared" si="96"/>
        <v>PBL</v>
      </c>
      <c r="G795" s="21" t="str">
        <f t="shared" si="97"/>
        <v>A</v>
      </c>
      <c r="H795" s="26" t="str">
        <f t="shared" si="99"/>
        <v>ftp://wcftp.washoecounty.us/outtoworld/Neighborhood_Atlas/PB.pdf</v>
      </c>
      <c r="I795" s="30" t="str">
        <f t="shared" si="100"/>
        <v>https://www2.washoecounty.us/assessor/cama/search_download.php?command=dnld&amp;list=nbcsearch&amp;nbc=PBLA</v>
      </c>
      <c r="J795" s="11" t="s">
        <v>1279</v>
      </c>
      <c r="K795" s="23" t="s">
        <v>1149</v>
      </c>
      <c r="N795" s="12" t="str">
        <f t="shared" si="101"/>
        <v>PB</v>
      </c>
      <c r="O795" s="12" t="str">
        <f t="shared" si="102"/>
        <v>P</v>
      </c>
      <c r="P795" s="12" t="str">
        <f t="shared" si="103"/>
        <v>A</v>
      </c>
    </row>
    <row r="796" spans="1:16" x14ac:dyDescent="0.3">
      <c r="A796" s="16" t="str">
        <f t="shared" si="98"/>
        <v>Crystal View</v>
      </c>
      <c r="B796" s="52" t="str">
        <f>VLOOKUP(N796,Keys!$I$3:$J$21,2)</f>
        <v>South Washoe County</v>
      </c>
      <c r="C796" s="52" t="str">
        <f>VLOOKUP(D796,Keys!$Q$3:$S$31,2)</f>
        <v xml:space="preserve">Incline Village            </v>
      </c>
      <c r="D796" s="57">
        <f>VLOOKUP(N796,Keys!$D$3:$E$118,2)</f>
        <v>89451</v>
      </c>
      <c r="E796" s="12" t="str">
        <f>VLOOKUP(G796,Keys!$A$3:$B$30,2)</f>
        <v>Condos / Townhouse - Site Values</v>
      </c>
      <c r="F796" s="19" t="str">
        <f t="shared" si="96"/>
        <v>PCC</v>
      </c>
      <c r="G796" s="21" t="str">
        <f t="shared" si="97"/>
        <v>A</v>
      </c>
      <c r="H796" s="26" t="str">
        <f t="shared" si="99"/>
        <v>ftp://wcftp.washoecounty.us/outtoworld/Neighborhood_Atlas/PC.pdf</v>
      </c>
      <c r="I796" s="30" t="str">
        <f t="shared" si="100"/>
        <v>https://www2.washoecounty.us/assessor/cama/search_download.php?command=dnld&amp;list=nbcsearch&amp;nbc=PCCA</v>
      </c>
      <c r="J796" s="11" t="s">
        <v>1279</v>
      </c>
      <c r="K796" s="23" t="s">
        <v>1152</v>
      </c>
      <c r="N796" s="12" t="str">
        <f t="shared" si="101"/>
        <v>PC</v>
      </c>
      <c r="O796" s="12" t="str">
        <f t="shared" si="102"/>
        <v>P</v>
      </c>
      <c r="P796" s="12" t="str">
        <f t="shared" si="103"/>
        <v>A</v>
      </c>
    </row>
    <row r="797" spans="1:16" x14ac:dyDescent="0.3">
      <c r="A797" s="16" t="str">
        <f t="shared" si="98"/>
        <v>Crystal Shores/Lakeshore Terr.</v>
      </c>
      <c r="B797" s="52" t="str">
        <f>VLOOKUP(N797,Keys!$I$3:$J$21,2)</f>
        <v>South Washoe County</v>
      </c>
      <c r="C797" s="52" t="str">
        <f>VLOOKUP(D797,Keys!$Q$3:$S$31,2)</f>
        <v xml:space="preserve">Incline Village            </v>
      </c>
      <c r="D797" s="57">
        <f>VLOOKUP(N797,Keys!$D$3:$E$118,2)</f>
        <v>89451</v>
      </c>
      <c r="E797" s="12" t="str">
        <f>VLOOKUP(G797,Keys!$A$3:$B$30,2)</f>
        <v>Condos / Townhouse - Site Values</v>
      </c>
      <c r="F797" s="19" t="str">
        <f t="shared" si="96"/>
        <v>PCF</v>
      </c>
      <c r="G797" s="21" t="str">
        <f t="shared" si="97"/>
        <v>A</v>
      </c>
      <c r="H797" s="26" t="str">
        <f t="shared" si="99"/>
        <v>ftp://wcftp.washoecounty.us/outtoworld/Neighborhood_Atlas/PC.pdf</v>
      </c>
      <c r="I797" s="30" t="str">
        <f t="shared" si="100"/>
        <v>https://www2.washoecounty.us/assessor/cama/search_download.php?command=dnld&amp;list=nbcsearch&amp;nbc=PCFA</v>
      </c>
      <c r="J797" s="11" t="s">
        <v>1279</v>
      </c>
      <c r="K797" s="23" t="s">
        <v>1155</v>
      </c>
      <c r="N797" s="12" t="str">
        <f t="shared" si="101"/>
        <v>PC</v>
      </c>
      <c r="O797" s="12" t="str">
        <f t="shared" si="102"/>
        <v>P</v>
      </c>
      <c r="P797" s="12" t="str">
        <f t="shared" si="103"/>
        <v>A</v>
      </c>
    </row>
    <row r="798" spans="1:16" x14ac:dyDescent="0.3">
      <c r="A798" s="16" t="str">
        <f t="shared" si="98"/>
        <v>The Village at Incline</v>
      </c>
      <c r="B798" s="52" t="str">
        <f>VLOOKUP(N798,Keys!$I$3:$J$21,2)</f>
        <v>South Washoe County</v>
      </c>
      <c r="C798" s="52" t="str">
        <f>VLOOKUP(D798,Keys!$Q$3:$S$31,2)</f>
        <v xml:space="preserve">Incline Village            </v>
      </c>
      <c r="D798" s="57">
        <f>VLOOKUP(N798,Keys!$D$3:$E$118,2)</f>
        <v>89451</v>
      </c>
      <c r="E798" s="12" t="str">
        <f>VLOOKUP(G798,Keys!$A$3:$B$30,2)</f>
        <v>Condos / Townhouse - Site Values</v>
      </c>
      <c r="F798" s="19" t="str">
        <f t="shared" si="96"/>
        <v>PDC</v>
      </c>
      <c r="G798" s="21" t="str">
        <f t="shared" si="97"/>
        <v>A</v>
      </c>
      <c r="H798" s="26" t="str">
        <f t="shared" si="99"/>
        <v>ftp://wcftp.washoecounty.us/outtoworld/Neighborhood_Atlas/PD.pdf</v>
      </c>
      <c r="I798" s="30" t="str">
        <f t="shared" si="100"/>
        <v>https://www2.washoecounty.us/assessor/cama/search_download.php?command=dnld&amp;list=nbcsearch&amp;nbc=PDCA</v>
      </c>
      <c r="J798" s="11" t="s">
        <v>1279</v>
      </c>
      <c r="K798" s="23" t="s">
        <v>1158</v>
      </c>
      <c r="N798" s="12" t="str">
        <f t="shared" si="101"/>
        <v>PD</v>
      </c>
      <c r="O798" s="12" t="str">
        <f t="shared" si="102"/>
        <v>P</v>
      </c>
      <c r="P798" s="12" t="str">
        <f t="shared" si="103"/>
        <v>A</v>
      </c>
    </row>
    <row r="799" spans="1:16" x14ac:dyDescent="0.3">
      <c r="A799" s="16" t="str">
        <f t="shared" si="98"/>
        <v>Tahoe Racquet Club</v>
      </c>
      <c r="B799" s="52" t="str">
        <f>VLOOKUP(N799,Keys!$I$3:$J$21,2)</f>
        <v>South Washoe County</v>
      </c>
      <c r="C799" s="52" t="str">
        <f>VLOOKUP(D799,Keys!$Q$3:$S$31,2)</f>
        <v xml:space="preserve">Incline Village            </v>
      </c>
      <c r="D799" s="57">
        <f>VLOOKUP(N799,Keys!$D$3:$E$118,2)</f>
        <v>89451</v>
      </c>
      <c r="E799" s="12" t="str">
        <f>VLOOKUP(G799,Keys!$A$3:$B$30,2)</f>
        <v>Condos / Townhouse - Site Values</v>
      </c>
      <c r="F799" s="19" t="str">
        <f t="shared" si="96"/>
        <v>PGA</v>
      </c>
      <c r="G799" s="21" t="str">
        <f t="shared" si="97"/>
        <v>A</v>
      </c>
      <c r="H799" s="26" t="str">
        <f t="shared" si="99"/>
        <v>ftp://wcftp.washoecounty.us/outtoworld/Neighborhood_Atlas/PG.pdf</v>
      </c>
      <c r="I799" s="30" t="str">
        <f t="shared" si="100"/>
        <v>https://www2.washoecounty.us/assessor/cama/search_download.php?command=dnld&amp;list=nbcsearch&amp;nbc=PGAA</v>
      </c>
      <c r="J799" s="11" t="s">
        <v>1279</v>
      </c>
      <c r="K799" s="23" t="s">
        <v>1161</v>
      </c>
      <c r="N799" s="12" t="str">
        <f t="shared" si="101"/>
        <v>PG</v>
      </c>
      <c r="O799" s="12" t="str">
        <f t="shared" si="102"/>
        <v>P</v>
      </c>
      <c r="P799" s="12" t="str">
        <f t="shared" si="103"/>
        <v>A</v>
      </c>
    </row>
    <row r="800" spans="1:16" x14ac:dyDescent="0.3">
      <c r="A800" s="16" t="str">
        <f t="shared" si="98"/>
        <v>Country Club Villas</v>
      </c>
      <c r="B800" s="52" t="str">
        <f>VLOOKUP(N800,Keys!$I$3:$J$21,2)</f>
        <v>South Washoe County</v>
      </c>
      <c r="C800" s="52" t="str">
        <f>VLOOKUP(D800,Keys!$Q$3:$S$31,2)</f>
        <v xml:space="preserve">Incline Village            </v>
      </c>
      <c r="D800" s="57">
        <f>VLOOKUP(N800,Keys!$D$3:$E$118,2)</f>
        <v>89451</v>
      </c>
      <c r="E800" s="12" t="str">
        <f>VLOOKUP(G800,Keys!$A$3:$B$30,2)</f>
        <v>Condos / Townhouse - Site Values</v>
      </c>
      <c r="F800" s="19" t="str">
        <f t="shared" si="96"/>
        <v>PJA</v>
      </c>
      <c r="G800" s="21" t="str">
        <f t="shared" si="97"/>
        <v>A</v>
      </c>
      <c r="H800" s="26" t="str">
        <f t="shared" si="99"/>
        <v>ftp://wcftp.washoecounty.us/outtoworld/Neighborhood_Atlas/PJ.pdf</v>
      </c>
      <c r="I800" s="30" t="str">
        <f t="shared" si="100"/>
        <v>https://www2.washoecounty.us/assessor/cama/search_download.php?command=dnld&amp;list=nbcsearch&amp;nbc=PJAA</v>
      </c>
      <c r="J800" s="11" t="s">
        <v>1279</v>
      </c>
      <c r="K800" s="23" t="s">
        <v>1164</v>
      </c>
      <c r="N800" s="12" t="str">
        <f t="shared" si="101"/>
        <v>PJ</v>
      </c>
      <c r="O800" s="12" t="str">
        <f t="shared" si="102"/>
        <v>P</v>
      </c>
      <c r="P800" s="12" t="str">
        <f t="shared" si="103"/>
        <v>A</v>
      </c>
    </row>
    <row r="801" spans="1:16" x14ac:dyDescent="0.3">
      <c r="A801" s="16" t="str">
        <f t="shared" si="98"/>
        <v>Toepa</v>
      </c>
      <c r="B801" s="52" t="str">
        <f>VLOOKUP(N801,Keys!$I$3:$J$21,2)</f>
        <v>South Washoe County</v>
      </c>
      <c r="C801" s="52" t="str">
        <f>VLOOKUP(D801,Keys!$Q$3:$S$31,2)</f>
        <v xml:space="preserve">Incline Village            </v>
      </c>
      <c r="D801" s="57">
        <f>VLOOKUP(N801,Keys!$D$3:$E$118,2)</f>
        <v>89451</v>
      </c>
      <c r="E801" s="12" t="str">
        <f>VLOOKUP(G801,Keys!$A$3:$B$30,2)</f>
        <v>Condos / Townhouse - Site Values</v>
      </c>
      <c r="F801" s="19" t="str">
        <f t="shared" si="96"/>
        <v>PNA</v>
      </c>
      <c r="G801" s="21" t="str">
        <f t="shared" si="97"/>
        <v>A</v>
      </c>
      <c r="H801" s="26" t="str">
        <f t="shared" si="99"/>
        <v>ftp://wcftp.washoecounty.us/outtoworld/Neighborhood_Atlas/PN.pdf</v>
      </c>
      <c r="I801" s="30" t="str">
        <f t="shared" si="100"/>
        <v>https://www2.washoecounty.us/assessor/cama/search_download.php?command=dnld&amp;list=nbcsearch&amp;nbc=PNAA</v>
      </c>
      <c r="J801" s="11" t="s">
        <v>1279</v>
      </c>
      <c r="K801" s="23" t="s">
        <v>1167</v>
      </c>
      <c r="N801" s="12" t="str">
        <f t="shared" si="101"/>
        <v>PN</v>
      </c>
      <c r="O801" s="12" t="str">
        <f t="shared" si="102"/>
        <v>P</v>
      </c>
      <c r="P801" s="12" t="str">
        <f t="shared" si="103"/>
        <v>A</v>
      </c>
    </row>
    <row r="802" spans="1:16" x14ac:dyDescent="0.3">
      <c r="A802" s="16" t="str">
        <f t="shared" si="98"/>
        <v>Lake Country</v>
      </c>
      <c r="B802" s="52" t="str">
        <f>VLOOKUP(N802,Keys!$I$3:$J$21,2)</f>
        <v>South Washoe County</v>
      </c>
      <c r="C802" s="52" t="str">
        <f>VLOOKUP(D802,Keys!$Q$3:$S$31,2)</f>
        <v xml:space="preserve">Incline Village            </v>
      </c>
      <c r="D802" s="57">
        <f>VLOOKUP(N802,Keys!$D$3:$E$118,2)</f>
        <v>89451</v>
      </c>
      <c r="E802" s="12" t="str">
        <f>VLOOKUP(G802,Keys!$A$3:$B$30,2)</f>
        <v>Condos / Townhouse - Site Values</v>
      </c>
      <c r="F802" s="19" t="str">
        <f t="shared" si="96"/>
        <v>PSA</v>
      </c>
      <c r="G802" s="21" t="str">
        <f t="shared" si="97"/>
        <v>A</v>
      </c>
      <c r="H802" s="26" t="str">
        <f t="shared" si="99"/>
        <v>ftp://wcftp.washoecounty.us/outtoworld/Neighborhood_Atlas/PS.pdf</v>
      </c>
      <c r="I802" s="30" t="str">
        <f t="shared" si="100"/>
        <v>https://www2.washoecounty.us/assessor/cama/search_download.php?command=dnld&amp;list=nbcsearch&amp;nbc=PSAA</v>
      </c>
      <c r="J802" s="11" t="s">
        <v>1279</v>
      </c>
      <c r="K802" s="23" t="s">
        <v>1170</v>
      </c>
      <c r="N802" s="12" t="str">
        <f t="shared" si="101"/>
        <v>PS</v>
      </c>
      <c r="O802" s="12" t="str">
        <f t="shared" si="102"/>
        <v>P</v>
      </c>
      <c r="P802" s="12" t="str">
        <f t="shared" si="103"/>
        <v>A</v>
      </c>
    </row>
    <row r="803" spans="1:16" x14ac:dyDescent="0.3">
      <c r="A803" s="16" t="str">
        <f t="shared" si="98"/>
        <v>Glen Rock/Mont Clair/Cedar Crest</v>
      </c>
      <c r="B803" s="52" t="str">
        <f>VLOOKUP(N803,Keys!$I$3:$J$21,2)</f>
        <v>South Washoe County</v>
      </c>
      <c r="C803" s="52" t="str">
        <f>VLOOKUP(D803,Keys!$Q$3:$S$31,2)</f>
        <v xml:space="preserve">Incline Village            </v>
      </c>
      <c r="D803" s="57">
        <f>VLOOKUP(N803,Keys!$D$3:$E$118,2)</f>
        <v>89451</v>
      </c>
      <c r="E803" s="12" t="str">
        <f>VLOOKUP(G803,Keys!$A$3:$B$30,2)</f>
        <v>Condos / Townhouse - Site Values</v>
      </c>
      <c r="F803" s="19" t="str">
        <f t="shared" si="96"/>
        <v>PXA</v>
      </c>
      <c r="G803" s="21" t="str">
        <f t="shared" si="97"/>
        <v>A</v>
      </c>
      <c r="H803" s="26" t="str">
        <f t="shared" si="99"/>
        <v>ftp://wcftp.washoecounty.us/outtoworld/Neighborhood_Atlas/PX.pdf</v>
      </c>
      <c r="I803" s="30" t="str">
        <f t="shared" si="100"/>
        <v>https://www2.washoecounty.us/assessor/cama/search_download.php?command=dnld&amp;list=nbcsearch&amp;nbc=PXAA</v>
      </c>
      <c r="J803" s="11" t="s">
        <v>1279</v>
      </c>
      <c r="K803" s="23" t="s">
        <v>1173</v>
      </c>
      <c r="N803" s="12" t="str">
        <f t="shared" si="101"/>
        <v>PX</v>
      </c>
      <c r="O803" s="12" t="str">
        <f t="shared" si="102"/>
        <v>P</v>
      </c>
      <c r="P803" s="12" t="str">
        <f t="shared" si="103"/>
        <v>A</v>
      </c>
    </row>
    <row r="804" spans="1:16" x14ac:dyDescent="0.3">
      <c r="A804" s="16" t="str">
        <f t="shared" si="98"/>
        <v>Crystal Bay</v>
      </c>
      <c r="B804" s="52" t="str">
        <f>VLOOKUP(N804,Keys!$I$3:$J$21,2)</f>
        <v>South Washoe County</v>
      </c>
      <c r="C804" s="52" t="str">
        <f>VLOOKUP(D804,Keys!$Q$3:$S$31,2)</f>
        <v xml:space="preserve">Incline Village            </v>
      </c>
      <c r="D804" s="57">
        <f>VLOOKUP(N804,Keys!$D$3:$E$118,2)</f>
        <v>89451</v>
      </c>
      <c r="E804" s="12" t="str">
        <f>VLOOKUP(G804,Keys!$A$3:$B$30,2)</f>
        <v>SFR 6,000 - 9,000 Sf Zoning -- Site Values</v>
      </c>
      <c r="F804" s="19" t="str">
        <f t="shared" si="96"/>
        <v>TAA</v>
      </c>
      <c r="G804" s="21" t="str">
        <f t="shared" si="97"/>
        <v>C</v>
      </c>
      <c r="H804" s="26" t="str">
        <f t="shared" si="99"/>
        <v>ftp://wcftp.washoecounty.us/outtoworld/Neighborhood_Atlas/TA.pdf</v>
      </c>
      <c r="I804" s="30" t="str">
        <f t="shared" si="100"/>
        <v>https://www2.washoecounty.us/assessor/cama/search_download.php?command=dnld&amp;list=nbcsearch&amp;nbc=TAAC</v>
      </c>
      <c r="J804" s="11" t="s">
        <v>1279</v>
      </c>
      <c r="K804" s="23" t="s">
        <v>1176</v>
      </c>
      <c r="N804" s="12" t="str">
        <f t="shared" si="101"/>
        <v>TA</v>
      </c>
      <c r="O804" s="12" t="str">
        <f t="shared" si="102"/>
        <v>T</v>
      </c>
      <c r="P804" s="12" t="str">
        <f t="shared" si="103"/>
        <v>C</v>
      </c>
    </row>
    <row r="805" spans="1:16" x14ac:dyDescent="0.3">
      <c r="A805" s="16" t="str">
        <f t="shared" si="98"/>
        <v>IVGID/Open Space</v>
      </c>
      <c r="B805" s="52" t="str">
        <f>VLOOKUP(N805,Keys!$I$3:$J$21,2)</f>
        <v>South Washoe County</v>
      </c>
      <c r="C805" s="52" t="str">
        <f>VLOOKUP(D805,Keys!$Q$3:$S$31,2)</f>
        <v xml:space="preserve">Incline Village            </v>
      </c>
      <c r="D805" s="57">
        <f>VLOOKUP(N805,Keys!$D$3:$E$118,2)</f>
        <v>89451</v>
      </c>
      <c r="E805" s="12" t="str">
        <f>VLOOKUP(G805,Keys!$A$3:$B$30,2)</f>
        <v>Centrally Assessed</v>
      </c>
      <c r="F805" s="19" t="str">
        <f t="shared" si="96"/>
        <v>TAB</v>
      </c>
      <c r="G805" s="21" t="str">
        <f t="shared" si="97"/>
        <v>Z</v>
      </c>
      <c r="H805" s="26" t="str">
        <f t="shared" si="99"/>
        <v>ftp://wcftp.washoecounty.us/outtoworld/Neighborhood_Atlas/TA.pdf</v>
      </c>
      <c r="I805" s="30" t="str">
        <f t="shared" si="100"/>
        <v>https://www2.washoecounty.us/assessor/cama/search_download.php?command=dnld&amp;list=nbcsearch&amp;nbc=TABZ</v>
      </c>
      <c r="J805" s="11" t="s">
        <v>1279</v>
      </c>
      <c r="K805" s="23" t="s">
        <v>1177</v>
      </c>
      <c r="N805" s="12" t="str">
        <f t="shared" si="101"/>
        <v>TA</v>
      </c>
      <c r="O805" s="12" t="str">
        <f t="shared" si="102"/>
        <v>T</v>
      </c>
      <c r="P805" s="12" t="str">
        <f t="shared" si="103"/>
        <v>Z</v>
      </c>
    </row>
    <row r="806" spans="1:16" x14ac:dyDescent="0.3">
      <c r="A806" s="16" t="str">
        <f t="shared" si="98"/>
        <v>Tahoe Commercial</v>
      </c>
      <c r="B806" s="52" t="str">
        <f>VLOOKUP(N806,Keys!$I$3:$J$21,2)</f>
        <v>South Washoe County</v>
      </c>
      <c r="C806" s="52" t="str">
        <f>VLOOKUP(D806,Keys!$Q$3:$S$31,2)</f>
        <v xml:space="preserve">Incline Village            </v>
      </c>
      <c r="D806" s="57">
        <f>VLOOKUP(N806,Keys!$D$3:$E$118,2)</f>
        <v>89451</v>
      </c>
      <c r="E806" s="12" t="str">
        <f>VLOOKUP(G806,Keys!$A$3:$B$30,2)</f>
        <v>Commercial - General -- Square Foot Values</v>
      </c>
      <c r="F806" s="19" t="str">
        <f t="shared" si="96"/>
        <v>TAE</v>
      </c>
      <c r="G806" s="21" t="str">
        <f t="shared" si="97"/>
        <v>Q</v>
      </c>
      <c r="H806" s="26" t="str">
        <f t="shared" si="99"/>
        <v>ftp://wcftp.washoecounty.us/outtoworld/Neighborhood_Atlas/TA.pdf</v>
      </c>
      <c r="I806" s="30" t="str">
        <f t="shared" si="100"/>
        <v>https://www2.washoecounty.us/assessor/cama/search_download.php?command=dnld&amp;list=nbcsearch&amp;nbc=TAEQ</v>
      </c>
      <c r="J806" s="11" t="s">
        <v>1279</v>
      </c>
      <c r="K806" s="23" t="s">
        <v>1180</v>
      </c>
      <c r="N806" s="12" t="str">
        <f t="shared" si="101"/>
        <v>TA</v>
      </c>
      <c r="O806" s="12" t="str">
        <f t="shared" si="102"/>
        <v>T</v>
      </c>
      <c r="P806" s="12" t="str">
        <f t="shared" si="103"/>
        <v>Q</v>
      </c>
    </row>
    <row r="807" spans="1:16" x14ac:dyDescent="0.3">
      <c r="A807" s="16" t="str">
        <f t="shared" si="98"/>
        <v>Tahoe Estate Parcels</v>
      </c>
      <c r="B807" s="52" t="str">
        <f>VLOOKUP(N807,Keys!$I$3:$J$21,2)</f>
        <v>South Washoe County</v>
      </c>
      <c r="C807" s="52" t="str">
        <f>VLOOKUP(D807,Keys!$Q$3:$S$31,2)</f>
        <v xml:space="preserve">Incline Village            </v>
      </c>
      <c r="D807" s="57">
        <f>VLOOKUP(N807,Keys!$D$3:$E$118,2)</f>
        <v>89451</v>
      </c>
      <c r="E807" s="12" t="str">
        <f>VLOOKUP(G807,Keys!$A$3:$B$30,2)</f>
        <v>SFR 2.5 Acre Zoning -- Site Values</v>
      </c>
      <c r="F807" s="19" t="str">
        <f t="shared" si="96"/>
        <v>TAG</v>
      </c>
      <c r="G807" s="21" t="str">
        <f t="shared" si="97"/>
        <v>G</v>
      </c>
      <c r="H807" s="26" t="str">
        <f t="shared" si="99"/>
        <v>ftp://wcftp.washoecounty.us/outtoworld/Neighborhood_Atlas/TA.pdf</v>
      </c>
      <c r="I807" s="30" t="str">
        <f t="shared" si="100"/>
        <v>https://www2.washoecounty.us/assessor/cama/search_download.php?command=dnld&amp;list=nbcsearch&amp;nbc=TAGG</v>
      </c>
      <c r="J807" s="11" t="s">
        <v>1279</v>
      </c>
      <c r="K807" s="23" t="s">
        <v>1215</v>
      </c>
      <c r="N807" s="12" t="str">
        <f t="shared" si="101"/>
        <v>TA</v>
      </c>
      <c r="O807" s="12" t="str">
        <f t="shared" si="102"/>
        <v>T</v>
      </c>
      <c r="P807" s="12" t="str">
        <f t="shared" si="103"/>
        <v>G</v>
      </c>
    </row>
    <row r="808" spans="1:16" x14ac:dyDescent="0.3">
      <c r="A808" s="16" t="str">
        <f t="shared" si="98"/>
        <v>Harold Drive</v>
      </c>
      <c r="B808" s="52" t="str">
        <f>VLOOKUP(N808,Keys!$I$3:$J$21,2)</f>
        <v>South Washoe County</v>
      </c>
      <c r="C808" s="52" t="str">
        <f>VLOOKUP(D808,Keys!$Q$3:$S$31,2)</f>
        <v xml:space="preserve">Incline Village            </v>
      </c>
      <c r="D808" s="57">
        <f>VLOOKUP(N808,Keys!$D$3:$E$118,2)</f>
        <v>89451</v>
      </c>
      <c r="E808" s="12" t="str">
        <f>VLOOKUP(G808,Keys!$A$3:$B$30,2)</f>
        <v>SFR 6,000 - 9,000 Sf Zoning -- Site Values</v>
      </c>
      <c r="F808" s="19" t="str">
        <f t="shared" si="96"/>
        <v>TAI</v>
      </c>
      <c r="G808" s="21" t="str">
        <f t="shared" si="97"/>
        <v>C</v>
      </c>
      <c r="H808" s="26" t="str">
        <f t="shared" si="99"/>
        <v>ftp://wcftp.washoecounty.us/outtoworld/Neighborhood_Atlas/TA.pdf</v>
      </c>
      <c r="I808" s="30" t="str">
        <f t="shared" si="100"/>
        <v>https://www2.washoecounty.us/assessor/cama/search_download.php?command=dnld&amp;list=nbcsearch&amp;nbc=TAIC</v>
      </c>
      <c r="J808" s="11" t="s">
        <v>1279</v>
      </c>
      <c r="K808" s="23" t="s">
        <v>1184</v>
      </c>
      <c r="N808" s="12" t="str">
        <f t="shared" si="101"/>
        <v>TA</v>
      </c>
      <c r="O808" s="12" t="str">
        <f t="shared" si="102"/>
        <v>T</v>
      </c>
      <c r="P808" s="12" t="str">
        <f t="shared" si="103"/>
        <v>C</v>
      </c>
    </row>
    <row r="809" spans="1:16" x14ac:dyDescent="0.3">
      <c r="A809" s="16" t="str">
        <f t="shared" si="98"/>
        <v>Crystal Bay/Rocky Point Lakefront</v>
      </c>
      <c r="B809" s="52" t="str">
        <f>VLOOKUP(N809,Keys!$I$3:$J$21,2)</f>
        <v>South Washoe County</v>
      </c>
      <c r="C809" s="52" t="str">
        <f>VLOOKUP(D809,Keys!$Q$3:$S$31,2)</f>
        <v xml:space="preserve">Incline Village            </v>
      </c>
      <c r="D809" s="57">
        <f>VLOOKUP(N809,Keys!$D$3:$E$118,2)</f>
        <v>89451</v>
      </c>
      <c r="E809" s="12" t="str">
        <f>VLOOKUP(G809,Keys!$A$3:$B$30,2)</f>
        <v>SFR 12,000 - 15,000 Sf Zoning -- Site Values</v>
      </c>
      <c r="F809" s="19" t="str">
        <f t="shared" si="96"/>
        <v>TAL</v>
      </c>
      <c r="G809" s="21" t="str">
        <f t="shared" si="97"/>
        <v>D</v>
      </c>
      <c r="H809" s="26" t="str">
        <f t="shared" si="99"/>
        <v>ftp://wcftp.washoecounty.us/outtoworld/Neighborhood_Atlas/TA.pdf</v>
      </c>
      <c r="I809" s="30" t="str">
        <f t="shared" si="100"/>
        <v>https://www2.washoecounty.us/assessor/cama/search_download.php?command=dnld&amp;list=nbcsearch&amp;nbc=TALD</v>
      </c>
      <c r="J809" s="11" t="s">
        <v>1279</v>
      </c>
      <c r="K809" s="23" t="s">
        <v>1214</v>
      </c>
      <c r="N809" s="12" t="str">
        <f t="shared" si="101"/>
        <v>TA</v>
      </c>
      <c r="O809" s="12" t="str">
        <f t="shared" si="102"/>
        <v>T</v>
      </c>
      <c r="P809" s="12" t="str">
        <f t="shared" si="103"/>
        <v>D</v>
      </c>
    </row>
    <row r="810" spans="1:16" x14ac:dyDescent="0.3">
      <c r="A810" s="16" t="str">
        <f t="shared" si="98"/>
        <v>Lower Tyner</v>
      </c>
      <c r="B810" s="52" t="str">
        <f>VLOOKUP(N810,Keys!$I$3:$J$21,2)</f>
        <v>South Washoe County</v>
      </c>
      <c r="C810" s="52" t="str">
        <f>VLOOKUP(D810,Keys!$Q$3:$S$31,2)</f>
        <v xml:space="preserve">Incline Village            </v>
      </c>
      <c r="D810" s="57">
        <f>VLOOKUP(N810,Keys!$D$3:$E$118,2)</f>
        <v>89451</v>
      </c>
      <c r="E810" s="12" t="str">
        <f>VLOOKUP(G810,Keys!$A$3:$B$30,2)</f>
        <v>SFR 12,000 - 15,000 Sf Zoning -- Site Values</v>
      </c>
      <c r="F810" s="19" t="str">
        <f t="shared" si="96"/>
        <v>TAN</v>
      </c>
      <c r="G810" s="21" t="str">
        <f t="shared" si="97"/>
        <v>D</v>
      </c>
      <c r="H810" s="26" t="str">
        <f t="shared" si="99"/>
        <v>ftp://wcftp.washoecounty.us/outtoworld/Neighborhood_Atlas/TA.pdf</v>
      </c>
      <c r="I810" s="30" t="str">
        <f t="shared" si="100"/>
        <v>https://www2.washoecounty.us/assessor/cama/search_download.php?command=dnld&amp;list=nbcsearch&amp;nbc=TAND</v>
      </c>
      <c r="J810" s="11" t="s">
        <v>1279</v>
      </c>
      <c r="K810" s="23" t="s">
        <v>1189</v>
      </c>
      <c r="N810" s="12" t="str">
        <f t="shared" si="101"/>
        <v>TA</v>
      </c>
      <c r="O810" s="12" t="str">
        <f t="shared" si="102"/>
        <v>T</v>
      </c>
      <c r="P810" s="12" t="str">
        <f t="shared" si="103"/>
        <v>D</v>
      </c>
    </row>
    <row r="811" spans="1:16" x14ac:dyDescent="0.3">
      <c r="A811" s="16" t="str">
        <f t="shared" si="98"/>
        <v>Tahoe Multi Family</v>
      </c>
      <c r="B811" s="52" t="str">
        <f>VLOOKUP(N811,Keys!$I$3:$J$21,2)</f>
        <v>South Washoe County</v>
      </c>
      <c r="C811" s="52" t="str">
        <f>VLOOKUP(D811,Keys!$Q$3:$S$31,2)</f>
        <v xml:space="preserve">Incline Village            </v>
      </c>
      <c r="D811" s="57">
        <f>VLOOKUP(N811,Keys!$D$3:$E$118,2)</f>
        <v>89451</v>
      </c>
      <c r="E811" s="12" t="str">
        <f>VLOOKUP(G811,Keys!$A$3:$B$30,2)</f>
        <v>MF - Low Density -- Site Values / SF / Unit (LUC 13, 30 thru 33)</v>
      </c>
      <c r="F811" s="19" t="str">
        <f t="shared" si="96"/>
        <v>TAQ</v>
      </c>
      <c r="G811" s="21" t="str">
        <f t="shared" si="97"/>
        <v>K</v>
      </c>
      <c r="H811" s="26" t="str">
        <f t="shared" si="99"/>
        <v>ftp://wcftp.washoecounty.us/outtoworld/Neighborhood_Atlas/TA.pdf</v>
      </c>
      <c r="I811" s="30" t="str">
        <f t="shared" si="100"/>
        <v>https://www2.washoecounty.us/assessor/cama/search_download.php?command=dnld&amp;list=nbcsearch&amp;nbc=TAQK</v>
      </c>
      <c r="J811" s="11" t="s">
        <v>1279</v>
      </c>
      <c r="K811" s="23" t="s">
        <v>1192</v>
      </c>
      <c r="N811" s="12" t="str">
        <f t="shared" si="101"/>
        <v>TA</v>
      </c>
      <c r="O811" s="12" t="str">
        <f t="shared" si="102"/>
        <v>T</v>
      </c>
      <c r="P811" s="12" t="str">
        <f t="shared" si="103"/>
        <v>K</v>
      </c>
    </row>
    <row r="812" spans="1:16" x14ac:dyDescent="0.3">
      <c r="A812" s="16" t="str">
        <f t="shared" si="98"/>
        <v>Ponderosa</v>
      </c>
      <c r="B812" s="52" t="str">
        <f>VLOOKUP(N812,Keys!$I$3:$J$21,2)</f>
        <v>South Washoe County</v>
      </c>
      <c r="C812" s="52" t="str">
        <f>VLOOKUP(D812,Keys!$Q$3:$S$31,2)</f>
        <v xml:space="preserve">Incline Village            </v>
      </c>
      <c r="D812" s="57">
        <f>VLOOKUP(N812,Keys!$D$3:$E$118,2)</f>
        <v>89451</v>
      </c>
      <c r="E812" s="12" t="str">
        <f>VLOOKUP(G812,Keys!$A$3:$B$30,2)</f>
        <v>SFR 1/2 Acre Zoniing -- Site Values</v>
      </c>
      <c r="F812" s="19" t="str">
        <f t="shared" si="96"/>
        <v>TAT</v>
      </c>
      <c r="G812" s="21" t="str">
        <f t="shared" si="97"/>
        <v>E</v>
      </c>
      <c r="H812" s="26" t="str">
        <f t="shared" si="99"/>
        <v>ftp://wcftp.washoecounty.us/outtoworld/Neighborhood_Atlas/TA.pdf</v>
      </c>
      <c r="I812" s="30" t="str">
        <f t="shared" si="100"/>
        <v>https://www2.washoecounty.us/assessor/cama/search_download.php?command=dnld&amp;list=nbcsearch&amp;nbc=TATE</v>
      </c>
      <c r="J812" s="11" t="s">
        <v>1279</v>
      </c>
      <c r="K812" s="23" t="s">
        <v>1194</v>
      </c>
      <c r="N812" s="12" t="str">
        <f t="shared" si="101"/>
        <v>TA</v>
      </c>
      <c r="O812" s="12" t="str">
        <f t="shared" si="102"/>
        <v>T</v>
      </c>
      <c r="P812" s="12" t="str">
        <f t="shared" si="103"/>
        <v>E</v>
      </c>
    </row>
    <row r="813" spans="1:16" x14ac:dyDescent="0.3">
      <c r="A813" s="16" t="str">
        <f t="shared" si="98"/>
        <v>Common Area</v>
      </c>
      <c r="B813" s="52" t="str">
        <f>VLOOKUP(N813,Keys!$I$3:$J$21,2)</f>
        <v>South Washoe County</v>
      </c>
      <c r="C813" s="52" t="str">
        <f>VLOOKUP(D813,Keys!$Q$3:$S$31,2)</f>
        <v xml:space="preserve">Incline Village            </v>
      </c>
      <c r="D813" s="57">
        <f>VLOOKUP(N813,Keys!$D$3:$E$118,2)</f>
        <v>89451</v>
      </c>
      <c r="E813" s="12" t="str">
        <f>VLOOKUP(G813,Keys!$A$3:$B$30,2)</f>
        <v>Token Values -- Common Area / Splinters / Unbuildable</v>
      </c>
      <c r="F813" s="19" t="str">
        <f t="shared" si="96"/>
        <v>TAV</v>
      </c>
      <c r="G813" s="21" t="str">
        <f t="shared" si="97"/>
        <v>V</v>
      </c>
      <c r="H813" s="26" t="str">
        <f t="shared" si="99"/>
        <v>ftp://wcftp.washoecounty.us/outtoworld/Neighborhood_Atlas/TA.pdf</v>
      </c>
      <c r="I813" s="30" t="str">
        <f t="shared" si="100"/>
        <v>https://www2.washoecounty.us/assessor/cama/search_download.php?command=dnld&amp;list=nbcsearch&amp;nbc=TAVV</v>
      </c>
      <c r="J813" s="11" t="s">
        <v>1279</v>
      </c>
      <c r="K813" s="23" t="s">
        <v>1197</v>
      </c>
      <c r="N813" s="12" t="str">
        <f t="shared" si="101"/>
        <v>TA</v>
      </c>
      <c r="O813" s="12" t="str">
        <f t="shared" si="102"/>
        <v>T</v>
      </c>
      <c r="P813" s="12" t="str">
        <f t="shared" si="103"/>
        <v>V</v>
      </c>
    </row>
    <row r="814" spans="1:16" x14ac:dyDescent="0.3">
      <c r="A814" s="16" t="str">
        <f t="shared" si="98"/>
        <v>TBD</v>
      </c>
      <c r="B814" s="52" t="str">
        <f>VLOOKUP(N814,Keys!$I$3:$J$21,2)</f>
        <v>South Washoe County</v>
      </c>
      <c r="C814" s="52" t="str">
        <f>VLOOKUP(D814,Keys!$Q$3:$S$31,2)</f>
        <v xml:space="preserve">Incline Village            </v>
      </c>
      <c r="D814" s="57">
        <f>VLOOKUP(N814,Keys!$D$3:$E$118,2)</f>
        <v>89451</v>
      </c>
      <c r="E814" s="12" t="str">
        <f>VLOOKUP(G814,Keys!$A$3:$B$30,2)</f>
        <v>Centrally Assessed</v>
      </c>
      <c r="F814" s="19" t="str">
        <f t="shared" si="96"/>
        <v>TBB</v>
      </c>
      <c r="G814" s="21" t="str">
        <f t="shared" si="97"/>
        <v>Z</v>
      </c>
      <c r="H814" s="26" t="str">
        <f t="shared" si="99"/>
        <v>ftp://wcftp.washoecounty.us/outtoworld/Neighborhood_Atlas/TB.pdf</v>
      </c>
      <c r="I814" s="30" t="str">
        <f t="shared" si="100"/>
        <v>https://www2.washoecounty.us/assessor/cama/search_download.php?command=dnld&amp;list=nbcsearch&amp;nbc=TBBZ</v>
      </c>
      <c r="J814" s="11" t="s">
        <v>1279</v>
      </c>
      <c r="K814" s="23" t="s">
        <v>1199</v>
      </c>
      <c r="N814" s="12" t="str">
        <f t="shared" si="101"/>
        <v>TB</v>
      </c>
      <c r="O814" s="12" t="str">
        <f t="shared" si="102"/>
        <v>T</v>
      </c>
      <c r="P814" s="12" t="str">
        <f t="shared" si="103"/>
        <v>Z</v>
      </c>
    </row>
    <row r="815" spans="1:16" x14ac:dyDescent="0.3">
      <c r="A815" s="16" t="str">
        <f t="shared" si="98"/>
        <v>Mobile Home Parks</v>
      </c>
      <c r="B815" s="52" t="str">
        <f>VLOOKUP(N815,Keys!$I$3:$J$21,2)</f>
        <v>South Washoe County</v>
      </c>
      <c r="C815" s="52" t="str">
        <f>VLOOKUP(D815,Keys!$Q$3:$S$31,2)</f>
        <v xml:space="preserve">Reno,  Mogul, Somersett         </v>
      </c>
      <c r="D815" s="57">
        <f>VLOOKUP(N815,Keys!$D$3:$E$118,2)</f>
        <v>89523</v>
      </c>
      <c r="E815" s="12" t="str">
        <f>VLOOKUP(G815,Keys!$A$3:$B$30,2)</f>
        <v>MF - Mobile Home / RV Parks -- Per Unit Values (LUC 35)</v>
      </c>
      <c r="F815" s="19" t="str">
        <f t="shared" si="96"/>
        <v>AAC</v>
      </c>
      <c r="G815" s="21" t="str">
        <f t="shared" si="97"/>
        <v>N</v>
      </c>
      <c r="H815" s="26" t="str">
        <f t="shared" si="99"/>
        <v>ftp://wcftp.washoecounty.us/outtoworld/Neighborhood_Atlas/AA.pdf</v>
      </c>
      <c r="I815" s="30" t="str">
        <f t="shared" si="100"/>
        <v>https://www2.washoecounty.us/assessor/cama/search_download.php?command=dnld&amp;list=nbcsearch&amp;nbc=AACN</v>
      </c>
      <c r="J815" s="11" t="s">
        <v>1279</v>
      </c>
      <c r="K815" s="23" t="s">
        <v>2</v>
      </c>
      <c r="N815" s="12" t="str">
        <f t="shared" si="101"/>
        <v>AA</v>
      </c>
      <c r="O815" s="12" t="str">
        <f t="shared" si="102"/>
        <v>A</v>
      </c>
      <c r="P815" s="12" t="str">
        <f t="shared" si="103"/>
        <v>N</v>
      </c>
    </row>
    <row r="816" spans="1:16" x14ac:dyDescent="0.3">
      <c r="A816" s="16" t="str">
        <f t="shared" si="98"/>
        <v>Mesa Park Sub</v>
      </c>
      <c r="B816" s="52" t="str">
        <f>VLOOKUP(N816,Keys!$I$3:$J$21,2)</f>
        <v>South Washoe County</v>
      </c>
      <c r="C816" s="52" t="str">
        <f>VLOOKUP(D816,Keys!$Q$3:$S$31,2)</f>
        <v xml:space="preserve">Reno,  Mogul, Somersett         </v>
      </c>
      <c r="D816" s="57">
        <f>VLOOKUP(N816,Keys!$D$3:$E$118,2)</f>
        <v>89523</v>
      </c>
      <c r="E816" s="12" t="str">
        <f>VLOOKUP(G816,Keys!$A$3:$B$30,2)</f>
        <v>SFR 1 Acre Zoning -- Site Values</v>
      </c>
      <c r="F816" s="19" t="str">
        <f t="shared" si="96"/>
        <v>AAG</v>
      </c>
      <c r="G816" s="21" t="str">
        <f t="shared" si="97"/>
        <v>F</v>
      </c>
      <c r="H816" s="26" t="str">
        <f t="shared" si="99"/>
        <v>ftp://wcftp.washoecounty.us/outtoworld/Neighborhood_Atlas/AA.pdf</v>
      </c>
      <c r="I816" s="30" t="str">
        <f t="shared" si="100"/>
        <v>https://www2.washoecounty.us/assessor/cama/search_download.php?command=dnld&amp;list=nbcsearch&amp;nbc=AAGF</v>
      </c>
      <c r="J816" s="11" t="s">
        <v>1279</v>
      </c>
      <c r="K816" s="23" t="s">
        <v>5</v>
      </c>
      <c r="N816" s="12" t="str">
        <f t="shared" si="101"/>
        <v>AA</v>
      </c>
      <c r="O816" s="12" t="str">
        <f t="shared" si="102"/>
        <v>A</v>
      </c>
      <c r="P816" s="12" t="str">
        <f t="shared" si="103"/>
        <v>F</v>
      </c>
    </row>
    <row r="817" spans="1:16" x14ac:dyDescent="0.3">
      <c r="A817" s="16" t="str">
        <f t="shared" si="98"/>
        <v>Acreage Parcels - GR Zoning</v>
      </c>
      <c r="B817" s="52" t="str">
        <f>VLOOKUP(N817,Keys!$I$3:$J$21,2)</f>
        <v>South Washoe County</v>
      </c>
      <c r="C817" s="52" t="str">
        <f>VLOOKUP(D817,Keys!$Q$3:$S$31,2)</f>
        <v xml:space="preserve">Reno,  Mogul, Somersett         </v>
      </c>
      <c r="D817" s="57">
        <f>VLOOKUP(N817,Keys!$D$3:$E$118,2)</f>
        <v>89523</v>
      </c>
      <c r="E817" s="12" t="str">
        <f>VLOOKUP(G817,Keys!$A$3:$B$30,2)</f>
        <v>SFR 40+ Acre Zoning -- Site Values / Per Acre</v>
      </c>
      <c r="F817" s="19" t="str">
        <f t="shared" si="96"/>
        <v>AAJ</v>
      </c>
      <c r="G817" s="21" t="str">
        <f t="shared" si="97"/>
        <v>J</v>
      </c>
      <c r="H817" s="26" t="str">
        <f t="shared" si="99"/>
        <v>ftp://wcftp.washoecounty.us/outtoworld/Neighborhood_Atlas/AA.pdf</v>
      </c>
      <c r="I817" s="30" t="str">
        <f t="shared" si="100"/>
        <v>https://www2.washoecounty.us/assessor/cama/search_download.php?command=dnld&amp;list=nbcsearch&amp;nbc=AAJJ</v>
      </c>
      <c r="J817" s="11" t="s">
        <v>1279</v>
      </c>
      <c r="K817" s="23" t="s">
        <v>8</v>
      </c>
      <c r="N817" s="12" t="str">
        <f t="shared" si="101"/>
        <v>AA</v>
      </c>
      <c r="O817" s="12" t="str">
        <f t="shared" si="102"/>
        <v>A</v>
      </c>
      <c r="P817" s="12" t="str">
        <f t="shared" si="103"/>
        <v>J</v>
      </c>
    </row>
    <row r="818" spans="1:16" x14ac:dyDescent="0.3">
      <c r="A818" s="16" t="str">
        <f t="shared" si="98"/>
        <v>Common Area/Token Value</v>
      </c>
      <c r="B818" s="52" t="str">
        <f>VLOOKUP(N818,Keys!$I$3:$J$21,2)</f>
        <v>South Washoe County</v>
      </c>
      <c r="C818" s="52" t="str">
        <f>VLOOKUP(D818,Keys!$Q$3:$S$31,2)</f>
        <v xml:space="preserve">Reno,  Mogul, Somersett         </v>
      </c>
      <c r="D818" s="57">
        <f>VLOOKUP(N818,Keys!$D$3:$E$118,2)</f>
        <v>89523</v>
      </c>
      <c r="E818" s="12" t="str">
        <f>VLOOKUP(G818,Keys!$A$3:$B$30,2)</f>
        <v>Token Values -- Common Area / Splinters / Unbuildable</v>
      </c>
      <c r="F818" s="19" t="str">
        <f t="shared" si="96"/>
        <v>AAV</v>
      </c>
      <c r="G818" s="21" t="str">
        <f t="shared" si="97"/>
        <v>V</v>
      </c>
      <c r="H818" s="26" t="str">
        <f t="shared" si="99"/>
        <v>ftp://wcftp.washoecounty.us/outtoworld/Neighborhood_Atlas/AA.pdf</v>
      </c>
      <c r="I818" s="30" t="str">
        <f t="shared" si="100"/>
        <v>https://www2.washoecounty.us/assessor/cama/search_download.php?command=dnld&amp;list=nbcsearch&amp;nbc=AAVV</v>
      </c>
      <c r="J818" s="11" t="s">
        <v>1279</v>
      </c>
      <c r="K818" s="23" t="s">
        <v>11</v>
      </c>
      <c r="N818" s="12" t="str">
        <f t="shared" si="101"/>
        <v>AA</v>
      </c>
      <c r="O818" s="12" t="str">
        <f t="shared" si="102"/>
        <v>A</v>
      </c>
      <c r="P818" s="12" t="str">
        <f t="shared" si="103"/>
        <v>V</v>
      </c>
    </row>
    <row r="819" spans="1:16" x14ac:dyDescent="0.3">
      <c r="A819" s="16" t="str">
        <f t="shared" si="98"/>
        <v>Medical office condos</v>
      </c>
      <c r="B819" s="52" t="str">
        <f>VLOOKUP(N819,Keys!$I$3:$J$21,2)</f>
        <v>South Washoe County</v>
      </c>
      <c r="C819" s="52" t="str">
        <f>VLOOKUP(D819,Keys!$Q$3:$S$31,2)</f>
        <v xml:space="preserve">Reno            </v>
      </c>
      <c r="D819" s="57">
        <f>VLOOKUP(N819,Keys!$D$3:$E$118,2)</f>
        <v>89519</v>
      </c>
      <c r="E819" s="12" t="str">
        <f>VLOOKUP(G819,Keys!$A$3:$B$30,2)</f>
        <v>Office Condos -- Square Foot / Site Values</v>
      </c>
      <c r="F819" s="19" t="str">
        <f t="shared" si="96"/>
        <v>ABA</v>
      </c>
      <c r="G819" s="21" t="str">
        <f t="shared" si="97"/>
        <v>P</v>
      </c>
      <c r="H819" s="26" t="str">
        <f t="shared" si="99"/>
        <v>ftp://wcftp.washoecounty.us/outtoworld/Neighborhood_Atlas/AB.pdf</v>
      </c>
      <c r="I819" s="30" t="str">
        <f t="shared" si="100"/>
        <v>https://www2.washoecounty.us/assessor/cama/search_download.php?command=dnld&amp;list=nbcsearch&amp;nbc=ABAP</v>
      </c>
      <c r="J819" s="11" t="s">
        <v>1279</v>
      </c>
      <c r="K819" s="23" t="s">
        <v>14</v>
      </c>
      <c r="N819" s="12" t="str">
        <f t="shared" si="101"/>
        <v>AB</v>
      </c>
      <c r="O819" s="12" t="str">
        <f t="shared" si="102"/>
        <v>A</v>
      </c>
      <c r="P819" s="12" t="str">
        <f t="shared" si="103"/>
        <v>P</v>
      </c>
    </row>
    <row r="820" spans="1:16" x14ac:dyDescent="0.3">
      <c r="A820" s="16" t="str">
        <f t="shared" si="98"/>
        <v>Vantage Point</v>
      </c>
      <c r="B820" s="52" t="str">
        <f>VLOOKUP(N820,Keys!$I$3:$J$21,2)</f>
        <v>South Washoe County</v>
      </c>
      <c r="C820" s="52" t="str">
        <f>VLOOKUP(D820,Keys!$Q$3:$S$31,2)</f>
        <v xml:space="preserve">Reno            </v>
      </c>
      <c r="D820" s="57">
        <f>VLOOKUP(N820,Keys!$D$3:$E$118,2)</f>
        <v>89519</v>
      </c>
      <c r="E820" s="12" t="str">
        <f>VLOOKUP(G820,Keys!$A$3:$B$30,2)</f>
        <v>SFR &lt; 6,000 Sf -- Patio Homes -- Site Values</v>
      </c>
      <c r="F820" s="19" t="str">
        <f t="shared" si="96"/>
        <v>ABD</v>
      </c>
      <c r="G820" s="21" t="str">
        <f t="shared" si="97"/>
        <v>B</v>
      </c>
      <c r="H820" s="26" t="str">
        <f t="shared" si="99"/>
        <v>ftp://wcftp.washoecounty.us/outtoworld/Neighborhood_Atlas/AB.pdf</v>
      </c>
      <c r="I820" s="30" t="str">
        <f t="shared" si="100"/>
        <v>https://www2.washoecounty.us/assessor/cama/search_download.php?command=dnld&amp;list=nbcsearch&amp;nbc=ABDB</v>
      </c>
      <c r="J820" s="11" t="s">
        <v>1279</v>
      </c>
      <c r="K820" s="23" t="s">
        <v>17</v>
      </c>
      <c r="N820" s="12" t="str">
        <f t="shared" si="101"/>
        <v>AB</v>
      </c>
      <c r="O820" s="12" t="str">
        <f t="shared" si="102"/>
        <v>A</v>
      </c>
      <c r="P820" s="12" t="str">
        <f t="shared" si="103"/>
        <v>B</v>
      </c>
    </row>
    <row r="821" spans="1:16" x14ac:dyDescent="0.3">
      <c r="A821" s="16" t="str">
        <f t="shared" si="98"/>
        <v>Caughlin Glen</v>
      </c>
      <c r="B821" s="52" t="str">
        <f>VLOOKUP(N821,Keys!$I$3:$J$21,2)</f>
        <v>South Washoe County</v>
      </c>
      <c r="C821" s="52" t="str">
        <f>VLOOKUP(D821,Keys!$Q$3:$S$31,2)</f>
        <v xml:space="preserve">Reno            </v>
      </c>
      <c r="D821" s="57">
        <f>VLOOKUP(N821,Keys!$D$3:$E$118,2)</f>
        <v>89519</v>
      </c>
      <c r="E821" s="12" t="str">
        <f>VLOOKUP(G821,Keys!$A$3:$B$30,2)</f>
        <v>SFR 12,000 - 15,000 Sf Zoning -- Site Values</v>
      </c>
      <c r="F821" s="19" t="str">
        <f t="shared" si="96"/>
        <v>ABG</v>
      </c>
      <c r="G821" s="21" t="str">
        <f t="shared" si="97"/>
        <v>D</v>
      </c>
      <c r="H821" s="26" t="str">
        <f t="shared" si="99"/>
        <v>ftp://wcftp.washoecounty.us/outtoworld/Neighborhood_Atlas/AB.pdf</v>
      </c>
      <c r="I821" s="30" t="str">
        <f t="shared" si="100"/>
        <v>https://www2.washoecounty.us/assessor/cama/search_download.php?command=dnld&amp;list=nbcsearch&amp;nbc=ABGD</v>
      </c>
      <c r="J821" s="11" t="s">
        <v>1279</v>
      </c>
      <c r="K821" s="23" t="s">
        <v>20</v>
      </c>
      <c r="N821" s="12" t="str">
        <f t="shared" si="101"/>
        <v>AB</v>
      </c>
      <c r="O821" s="12" t="str">
        <f t="shared" si="102"/>
        <v>A</v>
      </c>
      <c r="P821" s="12" t="str">
        <f t="shared" si="103"/>
        <v>D</v>
      </c>
    </row>
    <row r="822" spans="1:16" x14ac:dyDescent="0.3">
      <c r="A822" s="16" t="str">
        <f t="shared" si="98"/>
        <v>Caughlin Creek</v>
      </c>
      <c r="B822" s="52" t="str">
        <f>VLOOKUP(N822,Keys!$I$3:$J$21,2)</f>
        <v>South Washoe County</v>
      </c>
      <c r="C822" s="52" t="str">
        <f>VLOOKUP(D822,Keys!$Q$3:$S$31,2)</f>
        <v xml:space="preserve">Reno            </v>
      </c>
      <c r="D822" s="57">
        <f>VLOOKUP(N822,Keys!$D$3:$E$118,2)</f>
        <v>89519</v>
      </c>
      <c r="E822" s="12" t="str">
        <f>VLOOKUP(G822,Keys!$A$3:$B$30,2)</f>
        <v>SFR 6,000 - 9,000 Sf Zoning -- Site Values</v>
      </c>
      <c r="F822" s="19" t="str">
        <f t="shared" si="96"/>
        <v>ABJ</v>
      </c>
      <c r="G822" s="21" t="str">
        <f t="shared" si="97"/>
        <v>C</v>
      </c>
      <c r="H822" s="26" t="str">
        <f t="shared" si="99"/>
        <v>ftp://wcftp.washoecounty.us/outtoworld/Neighborhood_Atlas/AB.pdf</v>
      </c>
      <c r="I822" s="30" t="str">
        <f t="shared" si="100"/>
        <v>https://www2.washoecounty.us/assessor/cama/search_download.php?command=dnld&amp;list=nbcsearch&amp;nbc=ABJC</v>
      </c>
      <c r="J822" s="11" t="s">
        <v>1279</v>
      </c>
      <c r="K822" s="23" t="s">
        <v>23</v>
      </c>
      <c r="N822" s="12" t="str">
        <f t="shared" si="101"/>
        <v>AB</v>
      </c>
      <c r="O822" s="12" t="str">
        <f t="shared" si="102"/>
        <v>A</v>
      </c>
      <c r="P822" s="12" t="str">
        <f t="shared" si="103"/>
        <v>C</v>
      </c>
    </row>
    <row r="823" spans="1:16" x14ac:dyDescent="0.3">
      <c r="A823" s="16" t="str">
        <f t="shared" si="98"/>
        <v>Mayberry Ranch/Ambrose Subs</v>
      </c>
      <c r="B823" s="52" t="str">
        <f>VLOOKUP(N823,Keys!$I$3:$J$21,2)</f>
        <v>South Washoe County</v>
      </c>
      <c r="C823" s="52" t="str">
        <f>VLOOKUP(D823,Keys!$Q$3:$S$31,2)</f>
        <v xml:space="preserve">Reno            </v>
      </c>
      <c r="D823" s="57">
        <f>VLOOKUP(N823,Keys!$D$3:$E$118,2)</f>
        <v>89519</v>
      </c>
      <c r="E823" s="12" t="str">
        <f>VLOOKUP(G823,Keys!$A$3:$B$30,2)</f>
        <v>SFR 1/2 Acre Zoniing -- Site Values</v>
      </c>
      <c r="F823" s="19" t="str">
        <f t="shared" si="96"/>
        <v>ABN</v>
      </c>
      <c r="G823" s="21" t="str">
        <f t="shared" si="97"/>
        <v>E</v>
      </c>
      <c r="H823" s="26" t="str">
        <f t="shared" si="99"/>
        <v>ftp://wcftp.washoecounty.us/outtoworld/Neighborhood_Atlas/AB.pdf</v>
      </c>
      <c r="I823" s="30" t="str">
        <f t="shared" si="100"/>
        <v>https://www2.washoecounty.us/assessor/cama/search_download.php?command=dnld&amp;list=nbcsearch&amp;nbc=ABNE</v>
      </c>
      <c r="J823" s="11" t="s">
        <v>1279</v>
      </c>
      <c r="K823" s="23" t="s">
        <v>26</v>
      </c>
      <c r="N823" s="12" t="str">
        <f t="shared" si="101"/>
        <v>AB</v>
      </c>
      <c r="O823" s="12" t="str">
        <f t="shared" si="102"/>
        <v>A</v>
      </c>
      <c r="P823" s="12" t="str">
        <f t="shared" si="103"/>
        <v>E</v>
      </c>
    </row>
    <row r="824" spans="1:16" x14ac:dyDescent="0.3">
      <c r="A824" s="16" t="str">
        <f t="shared" si="98"/>
        <v>Canyon Drive 1 Ac. Homesites</v>
      </c>
      <c r="B824" s="52" t="str">
        <f>VLOOKUP(N824,Keys!$I$3:$J$21,2)</f>
        <v>South Washoe County</v>
      </c>
      <c r="C824" s="52" t="str">
        <f>VLOOKUP(D824,Keys!$Q$3:$S$31,2)</f>
        <v xml:space="preserve">Reno            </v>
      </c>
      <c r="D824" s="57">
        <f>VLOOKUP(N824,Keys!$D$3:$E$118,2)</f>
        <v>89519</v>
      </c>
      <c r="E824" s="12" t="str">
        <f>VLOOKUP(G824,Keys!$A$3:$B$30,2)</f>
        <v>SFR 1 Acre Zoning -- Site Values</v>
      </c>
      <c r="F824" s="19" t="str">
        <f t="shared" si="96"/>
        <v>ABQ</v>
      </c>
      <c r="G824" s="21" t="str">
        <f t="shared" si="97"/>
        <v>F</v>
      </c>
      <c r="H824" s="26" t="str">
        <f t="shared" si="99"/>
        <v>ftp://wcftp.washoecounty.us/outtoworld/Neighborhood_Atlas/AB.pdf</v>
      </c>
      <c r="I824" s="30" t="str">
        <f t="shared" si="100"/>
        <v>https://www2.washoecounty.us/assessor/cama/search_download.php?command=dnld&amp;list=nbcsearch&amp;nbc=ABQF</v>
      </c>
      <c r="J824" s="11" t="s">
        <v>1279</v>
      </c>
      <c r="K824" s="23" t="s">
        <v>29</v>
      </c>
      <c r="N824" s="12" t="str">
        <f t="shared" si="101"/>
        <v>AB</v>
      </c>
      <c r="O824" s="12" t="str">
        <f t="shared" si="102"/>
        <v>A</v>
      </c>
      <c r="P824" s="12" t="str">
        <f t="shared" si="103"/>
        <v>F</v>
      </c>
    </row>
    <row r="825" spans="1:16" x14ac:dyDescent="0.3">
      <c r="A825" s="16" t="str">
        <f t="shared" si="98"/>
        <v>The Ridges at Hunter Creek</v>
      </c>
      <c r="B825" s="52" t="str">
        <f>VLOOKUP(N825,Keys!$I$3:$J$21,2)</f>
        <v>South Washoe County</v>
      </c>
      <c r="C825" s="52" t="str">
        <f>VLOOKUP(D825,Keys!$Q$3:$S$31,2)</f>
        <v xml:space="preserve">Reno            </v>
      </c>
      <c r="D825" s="57">
        <f>VLOOKUP(N825,Keys!$D$3:$E$118,2)</f>
        <v>89519</v>
      </c>
      <c r="E825" s="12" t="str">
        <f>VLOOKUP(G825,Keys!$A$3:$B$30,2)</f>
        <v>SFR 1 Acre Zoning -- Site Values</v>
      </c>
      <c r="F825" s="19" t="str">
        <f t="shared" si="96"/>
        <v>ABT</v>
      </c>
      <c r="G825" s="21" t="str">
        <f t="shared" si="97"/>
        <v>F</v>
      </c>
      <c r="H825" s="26" t="str">
        <f t="shared" si="99"/>
        <v>ftp://wcftp.washoecounty.us/outtoworld/Neighborhood_Atlas/AB.pdf</v>
      </c>
      <c r="I825" s="30" t="str">
        <f t="shared" si="100"/>
        <v>https://www2.washoecounty.us/assessor/cama/search_download.php?command=dnld&amp;list=nbcsearch&amp;nbc=ABTF</v>
      </c>
      <c r="J825" s="11" t="s">
        <v>1279</v>
      </c>
      <c r="K825" s="23" t="s">
        <v>32</v>
      </c>
      <c r="N825" s="12" t="str">
        <f t="shared" si="101"/>
        <v>AB</v>
      </c>
      <c r="O825" s="12" t="str">
        <f t="shared" si="102"/>
        <v>A</v>
      </c>
      <c r="P825" s="12" t="str">
        <f t="shared" si="103"/>
        <v>F</v>
      </c>
    </row>
    <row r="826" spans="1:16" x14ac:dyDescent="0.3">
      <c r="A826" s="16" t="str">
        <f t="shared" si="98"/>
        <v>Common Area/Token Value</v>
      </c>
      <c r="B826" s="52" t="str">
        <f>VLOOKUP(N826,Keys!$I$3:$J$21,2)</f>
        <v>South Washoe County</v>
      </c>
      <c r="C826" s="52" t="str">
        <f>VLOOKUP(D826,Keys!$Q$3:$S$31,2)</f>
        <v xml:space="preserve">Reno            </v>
      </c>
      <c r="D826" s="57">
        <f>VLOOKUP(N826,Keys!$D$3:$E$118,2)</f>
        <v>89519</v>
      </c>
      <c r="E826" s="12" t="str">
        <f>VLOOKUP(G826,Keys!$A$3:$B$30,2)</f>
        <v>Token Values -- Common Area / Splinters / Unbuildable</v>
      </c>
      <c r="F826" s="19" t="str">
        <f t="shared" si="96"/>
        <v>ABV</v>
      </c>
      <c r="G826" s="21" t="str">
        <f t="shared" si="97"/>
        <v>V</v>
      </c>
      <c r="H826" s="26" t="str">
        <f t="shared" si="99"/>
        <v>ftp://wcftp.washoecounty.us/outtoworld/Neighborhood_Atlas/AB.pdf</v>
      </c>
      <c r="I826" s="30" t="str">
        <f t="shared" si="100"/>
        <v>https://www2.washoecounty.us/assessor/cama/search_download.php?command=dnld&amp;list=nbcsearch&amp;nbc=ABVV</v>
      </c>
      <c r="J826" s="11" t="s">
        <v>1279</v>
      </c>
      <c r="K826" s="23" t="s">
        <v>35</v>
      </c>
      <c r="N826" s="12" t="str">
        <f t="shared" si="101"/>
        <v>AB</v>
      </c>
      <c r="O826" s="12" t="str">
        <f t="shared" si="102"/>
        <v>A</v>
      </c>
      <c r="P826" s="12" t="str">
        <f t="shared" si="103"/>
        <v>V</v>
      </c>
    </row>
    <row r="827" spans="1:16" x14ac:dyDescent="0.3">
      <c r="A827" s="16" t="str">
        <f t="shared" si="98"/>
        <v>Caughlin Crest</v>
      </c>
      <c r="B827" s="52" t="str">
        <f>VLOOKUP(N827,Keys!$I$3:$J$21,2)</f>
        <v>South Washoe County</v>
      </c>
      <c r="C827" s="52" t="str">
        <f>VLOOKUP(D827,Keys!$Q$3:$S$31,2)</f>
        <v xml:space="preserve">Reno            </v>
      </c>
      <c r="D827" s="57">
        <f>VLOOKUP(N827,Keys!$D$3:$E$118,2)</f>
        <v>89509</v>
      </c>
      <c r="E827" s="12" t="str">
        <f>VLOOKUP(G827,Keys!$A$3:$B$30,2)</f>
        <v>SFR 6,000 - 9,000 Sf Zoning -- Site Values</v>
      </c>
      <c r="F827" s="19" t="str">
        <f t="shared" si="96"/>
        <v>ACA</v>
      </c>
      <c r="G827" s="21" t="str">
        <f t="shared" si="97"/>
        <v>C</v>
      </c>
      <c r="H827" s="26" t="str">
        <f t="shared" si="99"/>
        <v>ftp://wcftp.washoecounty.us/outtoworld/Neighborhood_Atlas/AC.pdf</v>
      </c>
      <c r="I827" s="30" t="str">
        <f t="shared" si="100"/>
        <v>https://www2.washoecounty.us/assessor/cama/search_download.php?command=dnld&amp;list=nbcsearch&amp;nbc=ACAC</v>
      </c>
      <c r="J827" s="11" t="s">
        <v>1279</v>
      </c>
      <c r="K827" s="23" t="s">
        <v>38</v>
      </c>
      <c r="N827" s="12" t="str">
        <f t="shared" si="101"/>
        <v>AC</v>
      </c>
      <c r="O827" s="12" t="str">
        <f t="shared" si="102"/>
        <v>A</v>
      </c>
      <c r="P827" s="12" t="str">
        <f t="shared" si="103"/>
        <v>C</v>
      </c>
    </row>
    <row r="828" spans="1:16" x14ac:dyDescent="0.3">
      <c r="A828" s="16" t="str">
        <f t="shared" si="98"/>
        <v>Skyline View</v>
      </c>
      <c r="B828" s="52" t="str">
        <f>VLOOKUP(N828,Keys!$I$3:$J$21,2)</f>
        <v>South Washoe County</v>
      </c>
      <c r="C828" s="52" t="str">
        <f>VLOOKUP(D828,Keys!$Q$3:$S$31,2)</f>
        <v xml:space="preserve">Reno            </v>
      </c>
      <c r="D828" s="57">
        <f>VLOOKUP(N828,Keys!$D$3:$E$118,2)</f>
        <v>89509</v>
      </c>
      <c r="E828" s="12" t="str">
        <f>VLOOKUP(G828,Keys!$A$3:$B$30,2)</f>
        <v>SFR 6,000 - 9,000 Sf Zoning -- Site Values</v>
      </c>
      <c r="F828" s="19" t="str">
        <f t="shared" si="96"/>
        <v>ACD</v>
      </c>
      <c r="G828" s="21" t="str">
        <f t="shared" si="97"/>
        <v>C</v>
      </c>
      <c r="H828" s="26" t="str">
        <f t="shared" si="99"/>
        <v>ftp://wcftp.washoecounty.us/outtoworld/Neighborhood_Atlas/AC.pdf</v>
      </c>
      <c r="I828" s="30" t="str">
        <f t="shared" si="100"/>
        <v>https://www2.washoecounty.us/assessor/cama/search_download.php?command=dnld&amp;list=nbcsearch&amp;nbc=ACDC</v>
      </c>
      <c r="J828" s="11" t="s">
        <v>1279</v>
      </c>
      <c r="K828" s="23" t="s">
        <v>41</v>
      </c>
      <c r="N828" s="12" t="str">
        <f t="shared" si="101"/>
        <v>AC</v>
      </c>
      <c r="O828" s="12" t="str">
        <f t="shared" si="102"/>
        <v>A</v>
      </c>
      <c r="P828" s="12" t="str">
        <f t="shared" si="103"/>
        <v>C</v>
      </c>
    </row>
    <row r="829" spans="1:16" x14ac:dyDescent="0.3">
      <c r="A829" s="16" t="str">
        <f t="shared" si="98"/>
        <v>Commercial</v>
      </c>
      <c r="B829" s="52" t="str">
        <f>VLOOKUP(N829,Keys!$I$3:$J$21,2)</f>
        <v>South Washoe County</v>
      </c>
      <c r="C829" s="52" t="str">
        <f>VLOOKUP(D829,Keys!$Q$3:$S$31,2)</f>
        <v xml:space="preserve">Reno            </v>
      </c>
      <c r="D829" s="57">
        <f>VLOOKUP(N829,Keys!$D$3:$E$118,2)</f>
        <v>89509</v>
      </c>
      <c r="E829" s="12" t="str">
        <f>VLOOKUP(G829,Keys!$A$3:$B$30,2)</f>
        <v>Commercial - General -- Square Foot Values</v>
      </c>
      <c r="F829" s="19" t="str">
        <f t="shared" si="96"/>
        <v>ACG</v>
      </c>
      <c r="G829" s="21" t="str">
        <f t="shared" si="97"/>
        <v>Q</v>
      </c>
      <c r="H829" s="26" t="str">
        <f t="shared" si="99"/>
        <v>ftp://wcftp.washoecounty.us/outtoworld/Neighborhood_Atlas/AC.pdf</v>
      </c>
      <c r="I829" s="30" t="str">
        <f t="shared" si="100"/>
        <v>https://www2.washoecounty.us/assessor/cama/search_download.php?command=dnld&amp;list=nbcsearch&amp;nbc=ACGQ</v>
      </c>
      <c r="J829" s="11" t="s">
        <v>1279</v>
      </c>
      <c r="K829" s="23" t="s">
        <v>44</v>
      </c>
      <c r="N829" s="12" t="str">
        <f t="shared" si="101"/>
        <v>AC</v>
      </c>
      <c r="O829" s="12" t="str">
        <f t="shared" si="102"/>
        <v>A</v>
      </c>
      <c r="P829" s="12" t="str">
        <f t="shared" si="103"/>
        <v>Q</v>
      </c>
    </row>
    <row r="830" spans="1:16" x14ac:dyDescent="0.3">
      <c r="A830" s="16" t="str">
        <f t="shared" si="98"/>
        <v>Westpoint</v>
      </c>
      <c r="B830" s="52" t="str">
        <f>VLOOKUP(N830,Keys!$I$3:$J$21,2)</f>
        <v>South Washoe County</v>
      </c>
      <c r="C830" s="52" t="str">
        <f>VLOOKUP(D830,Keys!$Q$3:$S$31,2)</f>
        <v xml:space="preserve">Reno            </v>
      </c>
      <c r="D830" s="57">
        <f>VLOOKUP(N830,Keys!$D$3:$E$118,2)</f>
        <v>89509</v>
      </c>
      <c r="E830" s="12" t="str">
        <f>VLOOKUP(G830,Keys!$A$3:$B$30,2)</f>
        <v>SFR 6,000 - 9,000 Sf Zoning -- Site Values</v>
      </c>
      <c r="F830" s="19" t="str">
        <f t="shared" si="96"/>
        <v>ACK</v>
      </c>
      <c r="G830" s="21" t="str">
        <f t="shared" si="97"/>
        <v>C</v>
      </c>
      <c r="H830" s="26" t="str">
        <f t="shared" si="99"/>
        <v>ftp://wcftp.washoecounty.us/outtoworld/Neighborhood_Atlas/AC.pdf</v>
      </c>
      <c r="I830" s="30" t="str">
        <f t="shared" si="100"/>
        <v>https://www2.washoecounty.us/assessor/cama/search_download.php?command=dnld&amp;list=nbcsearch&amp;nbc=ACKC</v>
      </c>
      <c r="J830" s="11" t="s">
        <v>1279</v>
      </c>
      <c r="K830" s="23" t="s">
        <v>47</v>
      </c>
      <c r="N830" s="12" t="str">
        <f t="shared" si="101"/>
        <v>AC</v>
      </c>
      <c r="O830" s="12" t="str">
        <f t="shared" si="102"/>
        <v>A</v>
      </c>
      <c r="P830" s="12" t="str">
        <f t="shared" si="103"/>
        <v>C</v>
      </c>
    </row>
    <row r="831" spans="1:16" x14ac:dyDescent="0.3">
      <c r="A831" s="16" t="str">
        <f t="shared" si="98"/>
        <v>Southampton Estates</v>
      </c>
      <c r="B831" s="52" t="str">
        <f>VLOOKUP(N831,Keys!$I$3:$J$21,2)</f>
        <v>South Washoe County</v>
      </c>
      <c r="C831" s="52" t="str">
        <f>VLOOKUP(D831,Keys!$Q$3:$S$31,2)</f>
        <v xml:space="preserve">Reno            </v>
      </c>
      <c r="D831" s="57">
        <f>VLOOKUP(N831,Keys!$D$3:$E$118,2)</f>
        <v>89509</v>
      </c>
      <c r="E831" s="12" t="str">
        <f>VLOOKUP(G831,Keys!$A$3:$B$30,2)</f>
        <v>SFR 1/2 Acre Zoniing -- Site Values</v>
      </c>
      <c r="F831" s="19" t="str">
        <f t="shared" si="96"/>
        <v>ACN</v>
      </c>
      <c r="G831" s="21" t="str">
        <f t="shared" si="97"/>
        <v>E</v>
      </c>
      <c r="H831" s="26" t="str">
        <f t="shared" si="99"/>
        <v>ftp://wcftp.washoecounty.us/outtoworld/Neighborhood_Atlas/AC.pdf</v>
      </c>
      <c r="I831" s="30" t="str">
        <f t="shared" si="100"/>
        <v>https://www2.washoecounty.us/assessor/cama/search_download.php?command=dnld&amp;list=nbcsearch&amp;nbc=ACNE</v>
      </c>
      <c r="J831" s="11" t="s">
        <v>1279</v>
      </c>
      <c r="K831" s="23" t="s">
        <v>50</v>
      </c>
      <c r="N831" s="12" t="str">
        <f t="shared" si="101"/>
        <v>AC</v>
      </c>
      <c r="O831" s="12" t="str">
        <f t="shared" si="102"/>
        <v>A</v>
      </c>
      <c r="P831" s="12" t="str">
        <f t="shared" si="103"/>
        <v>E</v>
      </c>
    </row>
    <row r="832" spans="1:16" x14ac:dyDescent="0.3">
      <c r="A832" s="16" t="str">
        <f t="shared" si="98"/>
        <v>Sunset Hills/Driscoll Hills</v>
      </c>
      <c r="B832" s="52" t="str">
        <f>VLOOKUP(N832,Keys!$I$3:$J$21,2)</f>
        <v>South Washoe County</v>
      </c>
      <c r="C832" s="52" t="str">
        <f>VLOOKUP(D832,Keys!$Q$3:$S$31,2)</f>
        <v xml:space="preserve">Reno            </v>
      </c>
      <c r="D832" s="57">
        <f>VLOOKUP(N832,Keys!$D$3:$E$118,2)</f>
        <v>89509</v>
      </c>
      <c r="E832" s="12" t="str">
        <f>VLOOKUP(G832,Keys!$A$3:$B$30,2)</f>
        <v>SFR 1/2 Acre Zoniing -- Site Values</v>
      </c>
      <c r="F832" s="19" t="str">
        <f t="shared" si="96"/>
        <v>ACQ</v>
      </c>
      <c r="G832" s="21" t="str">
        <f t="shared" si="97"/>
        <v>E</v>
      </c>
      <c r="H832" s="26" t="str">
        <f t="shared" si="99"/>
        <v>ftp://wcftp.washoecounty.us/outtoworld/Neighborhood_Atlas/AC.pdf</v>
      </c>
      <c r="I832" s="30" t="str">
        <f t="shared" si="100"/>
        <v>https://www2.washoecounty.us/assessor/cama/search_download.php?command=dnld&amp;list=nbcsearch&amp;nbc=ACQE</v>
      </c>
      <c r="J832" s="11" t="s">
        <v>1279</v>
      </c>
      <c r="K832" s="23" t="s">
        <v>53</v>
      </c>
      <c r="N832" s="12" t="str">
        <f t="shared" si="101"/>
        <v>AC</v>
      </c>
      <c r="O832" s="12" t="str">
        <f t="shared" si="102"/>
        <v>A</v>
      </c>
      <c r="P832" s="12" t="str">
        <f t="shared" si="103"/>
        <v>E</v>
      </c>
    </row>
    <row r="833" spans="1:16" x14ac:dyDescent="0.3">
      <c r="A833" s="16" t="str">
        <f t="shared" si="98"/>
        <v>Common Area/Token Values</v>
      </c>
      <c r="B833" s="52" t="str">
        <f>VLOOKUP(N833,Keys!$I$3:$J$21,2)</f>
        <v>South Washoe County</v>
      </c>
      <c r="C833" s="52" t="str">
        <f>VLOOKUP(D833,Keys!$Q$3:$S$31,2)</f>
        <v xml:space="preserve">Reno            </v>
      </c>
      <c r="D833" s="57">
        <f>VLOOKUP(N833,Keys!$D$3:$E$118,2)</f>
        <v>89509</v>
      </c>
      <c r="E833" s="12" t="str">
        <f>VLOOKUP(G833,Keys!$A$3:$B$30,2)</f>
        <v>Token Values -- Common Area / Splinters / Unbuildable</v>
      </c>
      <c r="F833" s="19" t="str">
        <f t="shared" si="96"/>
        <v>ACV</v>
      </c>
      <c r="G833" s="21" t="str">
        <f t="shared" si="97"/>
        <v>V</v>
      </c>
      <c r="H833" s="26" t="str">
        <f t="shared" si="99"/>
        <v>ftp://wcftp.washoecounty.us/outtoworld/Neighborhood_Atlas/AC.pdf</v>
      </c>
      <c r="I833" s="30" t="str">
        <f t="shared" si="100"/>
        <v>https://www2.washoecounty.us/assessor/cama/search_download.php?command=dnld&amp;list=nbcsearch&amp;nbc=ACVV</v>
      </c>
      <c r="J833" s="11" t="s">
        <v>1279</v>
      </c>
      <c r="K833" s="23" t="s">
        <v>56</v>
      </c>
      <c r="N833" s="12" t="str">
        <f t="shared" si="101"/>
        <v>AC</v>
      </c>
      <c r="O833" s="12" t="str">
        <f t="shared" si="102"/>
        <v>A</v>
      </c>
      <c r="P833" s="12" t="str">
        <f t="shared" si="103"/>
        <v>V</v>
      </c>
    </row>
    <row r="834" spans="1:16" x14ac:dyDescent="0.3">
      <c r="A834" s="16" t="str">
        <f t="shared" si="98"/>
        <v>Commercial</v>
      </c>
      <c r="B834" s="52" t="str">
        <f>VLOOKUP(N834,Keys!$I$3:$J$21,2)</f>
        <v>South Washoe County</v>
      </c>
      <c r="C834" s="52" t="str">
        <f>VLOOKUP(D834,Keys!$Q$3:$S$31,2)</f>
        <v xml:space="preserve">Reno            </v>
      </c>
      <c r="D834" s="57">
        <f>VLOOKUP(N834,Keys!$D$3:$E$118,2)</f>
        <v>89509</v>
      </c>
      <c r="E834" s="12" t="str">
        <f>VLOOKUP(G834,Keys!$A$3:$B$30,2)</f>
        <v>Commercial - General -- Square Foot Values</v>
      </c>
      <c r="F834" s="19" t="str">
        <f t="shared" si="96"/>
        <v>ADA</v>
      </c>
      <c r="G834" s="21" t="str">
        <f t="shared" si="97"/>
        <v>Q</v>
      </c>
      <c r="H834" s="26" t="str">
        <f t="shared" si="99"/>
        <v>ftp://wcftp.washoecounty.us/outtoworld/Neighborhood_Atlas/AD.pdf</v>
      </c>
      <c r="I834" s="30" t="str">
        <f t="shared" si="100"/>
        <v>https://www2.washoecounty.us/assessor/cama/search_download.php?command=dnld&amp;list=nbcsearch&amp;nbc=ADAQ</v>
      </c>
      <c r="J834" s="11" t="s">
        <v>1279</v>
      </c>
      <c r="K834" s="23" t="s">
        <v>59</v>
      </c>
      <c r="N834" s="12" t="str">
        <f t="shared" si="101"/>
        <v>AD</v>
      </c>
      <c r="O834" s="12" t="str">
        <f t="shared" si="102"/>
        <v>A</v>
      </c>
      <c r="P834" s="12" t="str">
        <f t="shared" si="103"/>
        <v>Q</v>
      </c>
    </row>
    <row r="835" spans="1:16" x14ac:dyDescent="0.3">
      <c r="A835" s="16" t="str">
        <f t="shared" si="98"/>
        <v>Mobile Home Parks</v>
      </c>
      <c r="B835" s="52" t="str">
        <f>VLOOKUP(N835,Keys!$I$3:$J$21,2)</f>
        <v>South Washoe County</v>
      </c>
      <c r="C835" s="52" t="str">
        <f>VLOOKUP(D835,Keys!$Q$3:$S$31,2)</f>
        <v xml:space="preserve">Reno            </v>
      </c>
      <c r="D835" s="57">
        <f>VLOOKUP(N835,Keys!$D$3:$E$118,2)</f>
        <v>89509</v>
      </c>
      <c r="E835" s="12" t="str">
        <f>VLOOKUP(G835,Keys!$A$3:$B$30,2)</f>
        <v>MF - Mobile Home / RV Parks -- Per Unit Values (LUC 35)</v>
      </c>
      <c r="F835" s="19" t="str">
        <f t="shared" ref="F835:F898" si="104">LEFT(K835,3)</f>
        <v>ADC</v>
      </c>
      <c r="G835" s="21" t="str">
        <f t="shared" ref="G835:G898" si="105">RIGHT(LEFT(K835,4),1)</f>
        <v>N</v>
      </c>
      <c r="H835" s="26" t="str">
        <f t="shared" si="99"/>
        <v>ftp://wcftp.washoecounty.us/outtoworld/Neighborhood_Atlas/AD.pdf</v>
      </c>
      <c r="I835" s="30" t="str">
        <f t="shared" si="100"/>
        <v>https://www2.washoecounty.us/assessor/cama/search_download.php?command=dnld&amp;list=nbcsearch&amp;nbc=ADCN</v>
      </c>
      <c r="J835" s="11" t="s">
        <v>1279</v>
      </c>
      <c r="K835" s="23" t="s">
        <v>62</v>
      </c>
      <c r="N835" s="12" t="str">
        <f t="shared" si="101"/>
        <v>AD</v>
      </c>
      <c r="O835" s="12" t="str">
        <f t="shared" si="102"/>
        <v>A</v>
      </c>
      <c r="P835" s="12" t="str">
        <f t="shared" si="103"/>
        <v>N</v>
      </c>
    </row>
    <row r="836" spans="1:16" x14ac:dyDescent="0.3">
      <c r="A836" s="16" t="str">
        <f t="shared" ref="A836:A899" si="106">SUBSTITUTE(K836,LEFT(K836,4)&amp;" - ","")</f>
        <v>La Casa Arms Condos</v>
      </c>
      <c r="B836" s="52" t="str">
        <f>VLOOKUP(N836,Keys!$I$3:$J$21,2)</f>
        <v>South Washoe County</v>
      </c>
      <c r="C836" s="52" t="str">
        <f>VLOOKUP(D836,Keys!$Q$3:$S$31,2)</f>
        <v xml:space="preserve">Reno            </v>
      </c>
      <c r="D836" s="57">
        <f>VLOOKUP(N836,Keys!$D$3:$E$118,2)</f>
        <v>89509</v>
      </c>
      <c r="E836" s="12" t="str">
        <f>VLOOKUP(G836,Keys!$A$3:$B$30,2)</f>
        <v>MF - Low to Medium Density --14-21</v>
      </c>
      <c r="F836" s="19" t="str">
        <f t="shared" si="104"/>
        <v>ADG</v>
      </c>
      <c r="G836" s="21" t="str">
        <f t="shared" si="105"/>
        <v>M</v>
      </c>
      <c r="H836" s="26" t="str">
        <f t="shared" ref="H836:H899" si="107">"ftp://wcftp.washoecounty.us/outtoworld/Neighborhood_Atlas/"&amp;LEFT(K836,2)&amp;".pdf"</f>
        <v>ftp://wcftp.washoecounty.us/outtoworld/Neighborhood_Atlas/AD.pdf</v>
      </c>
      <c r="I836" s="30" t="str">
        <f t="shared" ref="I836:I899" si="108">"https://www2.washoecounty.us/assessor/cama/search_download.php?command=dnld&amp;list=nbcsearch&amp;nbc="&amp;LEFT(K836,4)</f>
        <v>https://www2.washoecounty.us/assessor/cama/search_download.php?command=dnld&amp;list=nbcsearch&amp;nbc=ADGM</v>
      </c>
      <c r="J836" s="11" t="s">
        <v>1279</v>
      </c>
      <c r="K836" s="23" t="s">
        <v>65</v>
      </c>
      <c r="N836" s="12" t="str">
        <f t="shared" ref="N836:N899" si="109">LEFT(K836,2)</f>
        <v>AD</v>
      </c>
      <c r="O836" s="12" t="str">
        <f t="shared" ref="O836:O899" si="110">LEFT(K836,1)</f>
        <v>A</v>
      </c>
      <c r="P836" s="12" t="str">
        <f t="shared" ref="P836:P899" si="111">RIGHT(LEFT(K836,4),1)</f>
        <v>M</v>
      </c>
    </row>
    <row r="837" spans="1:16" x14ac:dyDescent="0.3">
      <c r="A837" s="16" t="str">
        <f t="shared" si="106"/>
        <v>Kara Mia Condos</v>
      </c>
      <c r="B837" s="52" t="str">
        <f>VLOOKUP(N837,Keys!$I$3:$J$21,2)</f>
        <v>South Washoe County</v>
      </c>
      <c r="C837" s="52" t="str">
        <f>VLOOKUP(D837,Keys!$Q$3:$S$31,2)</f>
        <v xml:space="preserve">Reno            </v>
      </c>
      <c r="D837" s="57">
        <f>VLOOKUP(N837,Keys!$D$3:$E$118,2)</f>
        <v>89509</v>
      </c>
      <c r="E837" s="12" t="str">
        <f>VLOOKUP(G837,Keys!$A$3:$B$30,2)</f>
        <v>Condos / Townhouse - Site Values</v>
      </c>
      <c r="F837" s="19" t="str">
        <f t="shared" si="104"/>
        <v>ADJ</v>
      </c>
      <c r="G837" s="21" t="str">
        <f t="shared" si="105"/>
        <v>A</v>
      </c>
      <c r="H837" s="26" t="str">
        <f t="shared" si="107"/>
        <v>ftp://wcftp.washoecounty.us/outtoworld/Neighborhood_Atlas/AD.pdf</v>
      </c>
      <c r="I837" s="30" t="str">
        <f t="shared" si="108"/>
        <v>https://www2.washoecounty.us/assessor/cama/search_download.php?command=dnld&amp;list=nbcsearch&amp;nbc=ADJA</v>
      </c>
      <c r="J837" s="11" t="s">
        <v>1279</v>
      </c>
      <c r="K837" s="23" t="s">
        <v>68</v>
      </c>
      <c r="N837" s="12" t="str">
        <f t="shared" si="109"/>
        <v>AD</v>
      </c>
      <c r="O837" s="12" t="str">
        <f t="shared" si="110"/>
        <v>A</v>
      </c>
      <c r="P837" s="12" t="str">
        <f t="shared" si="111"/>
        <v>A</v>
      </c>
    </row>
    <row r="838" spans="1:16" x14ac:dyDescent="0.3">
      <c r="A838" s="16" t="str">
        <f t="shared" si="106"/>
        <v>Reno II Condos</v>
      </c>
      <c r="B838" s="52" t="str">
        <f>VLOOKUP(N838,Keys!$I$3:$J$21,2)</f>
        <v>South Washoe County</v>
      </c>
      <c r="C838" s="52" t="str">
        <f>VLOOKUP(D838,Keys!$Q$3:$S$31,2)</f>
        <v xml:space="preserve">Reno            </v>
      </c>
      <c r="D838" s="57">
        <f>VLOOKUP(N838,Keys!$D$3:$E$118,2)</f>
        <v>89509</v>
      </c>
      <c r="E838" s="12" t="str">
        <f>VLOOKUP(G838,Keys!$A$3:$B$30,2)</f>
        <v>Condos / Townhouse - Site Values</v>
      </c>
      <c r="F838" s="19" t="str">
        <f t="shared" si="104"/>
        <v>ADM</v>
      </c>
      <c r="G838" s="21" t="str">
        <f t="shared" si="105"/>
        <v>A</v>
      </c>
      <c r="H838" s="26" t="str">
        <f t="shared" si="107"/>
        <v>ftp://wcftp.washoecounty.us/outtoworld/Neighborhood_Atlas/AD.pdf</v>
      </c>
      <c r="I838" s="30" t="str">
        <f t="shared" si="108"/>
        <v>https://www2.washoecounty.us/assessor/cama/search_download.php?command=dnld&amp;list=nbcsearch&amp;nbc=ADMA</v>
      </c>
      <c r="J838" s="11" t="s">
        <v>1279</v>
      </c>
      <c r="K838" s="23" t="s">
        <v>71</v>
      </c>
      <c r="N838" s="12" t="str">
        <f t="shared" si="109"/>
        <v>AD</v>
      </c>
      <c r="O838" s="12" t="str">
        <f t="shared" si="110"/>
        <v>A</v>
      </c>
      <c r="P838" s="12" t="str">
        <f t="shared" si="111"/>
        <v>A</v>
      </c>
    </row>
    <row r="839" spans="1:16" x14ac:dyDescent="0.3">
      <c r="A839" s="16" t="str">
        <f t="shared" si="106"/>
        <v>Salem Plaza Condos</v>
      </c>
      <c r="B839" s="52" t="str">
        <f>VLOOKUP(N839,Keys!$I$3:$J$21,2)</f>
        <v>South Washoe County</v>
      </c>
      <c r="C839" s="52" t="str">
        <f>VLOOKUP(D839,Keys!$Q$3:$S$31,2)</f>
        <v xml:space="preserve">Reno            </v>
      </c>
      <c r="D839" s="57">
        <f>VLOOKUP(N839,Keys!$D$3:$E$118,2)</f>
        <v>89509</v>
      </c>
      <c r="E839" s="12" t="str">
        <f>VLOOKUP(G839,Keys!$A$3:$B$30,2)</f>
        <v>Condos / Townhouse - Site Values</v>
      </c>
      <c r="F839" s="19" t="str">
        <f t="shared" si="104"/>
        <v>ADP</v>
      </c>
      <c r="G839" s="21" t="str">
        <f t="shared" si="105"/>
        <v>A</v>
      </c>
      <c r="H839" s="26" t="str">
        <f t="shared" si="107"/>
        <v>ftp://wcftp.washoecounty.us/outtoworld/Neighborhood_Atlas/AD.pdf</v>
      </c>
      <c r="I839" s="30" t="str">
        <f t="shared" si="108"/>
        <v>https://www2.washoecounty.us/assessor/cama/search_download.php?command=dnld&amp;list=nbcsearch&amp;nbc=ADPA</v>
      </c>
      <c r="J839" s="11" t="s">
        <v>1279</v>
      </c>
      <c r="K839" s="23" t="s">
        <v>74</v>
      </c>
      <c r="N839" s="12" t="str">
        <f t="shared" si="109"/>
        <v>AD</v>
      </c>
      <c r="O839" s="12" t="str">
        <f t="shared" si="110"/>
        <v>A</v>
      </c>
      <c r="P839" s="12" t="str">
        <f t="shared" si="111"/>
        <v>A</v>
      </c>
    </row>
    <row r="840" spans="1:16" x14ac:dyDescent="0.3">
      <c r="A840" s="16" t="str">
        <f t="shared" si="106"/>
        <v>Sun Gardens Condos</v>
      </c>
      <c r="B840" s="52" t="str">
        <f>VLOOKUP(N840,Keys!$I$3:$J$21,2)</f>
        <v>South Washoe County</v>
      </c>
      <c r="C840" s="52" t="str">
        <f>VLOOKUP(D840,Keys!$Q$3:$S$31,2)</f>
        <v xml:space="preserve">Reno            </v>
      </c>
      <c r="D840" s="57">
        <f>VLOOKUP(N840,Keys!$D$3:$E$118,2)</f>
        <v>89509</v>
      </c>
      <c r="E840" s="12" t="str">
        <f>VLOOKUP(G840,Keys!$A$3:$B$30,2)</f>
        <v>Condos / Townhouse - Site Values</v>
      </c>
      <c r="F840" s="19" t="str">
        <f t="shared" si="104"/>
        <v>ADS</v>
      </c>
      <c r="G840" s="21" t="str">
        <f t="shared" si="105"/>
        <v>A</v>
      </c>
      <c r="H840" s="26" t="str">
        <f t="shared" si="107"/>
        <v>ftp://wcftp.washoecounty.us/outtoworld/Neighborhood_Atlas/AD.pdf</v>
      </c>
      <c r="I840" s="30" t="str">
        <f t="shared" si="108"/>
        <v>https://www2.washoecounty.us/assessor/cama/search_download.php?command=dnld&amp;list=nbcsearch&amp;nbc=ADSA</v>
      </c>
      <c r="J840" s="11" t="s">
        <v>1279</v>
      </c>
      <c r="K840" s="23" t="s">
        <v>77</v>
      </c>
      <c r="N840" s="12" t="str">
        <f t="shared" si="109"/>
        <v>AD</v>
      </c>
      <c r="O840" s="12" t="str">
        <f t="shared" si="110"/>
        <v>A</v>
      </c>
      <c r="P840" s="12" t="str">
        <f t="shared" si="111"/>
        <v>A</v>
      </c>
    </row>
    <row r="841" spans="1:16" x14ac:dyDescent="0.3">
      <c r="A841" s="16" t="str">
        <f t="shared" si="106"/>
        <v>Centurion Plaza SFRs</v>
      </c>
      <c r="B841" s="52" t="str">
        <f>VLOOKUP(N841,Keys!$I$3:$J$21,2)</f>
        <v>South Washoe County</v>
      </c>
      <c r="C841" s="52" t="str">
        <f>VLOOKUP(D841,Keys!$Q$3:$S$31,2)</f>
        <v xml:space="preserve">Reno            </v>
      </c>
      <c r="D841" s="57">
        <f>VLOOKUP(N841,Keys!$D$3:$E$118,2)</f>
        <v>89509</v>
      </c>
      <c r="E841" s="12" t="str">
        <f>VLOOKUP(G841,Keys!$A$3:$B$30,2)</f>
        <v>SFR &lt; 6,000 Sf -- Patio Homes -- Site Values</v>
      </c>
      <c r="F841" s="19" t="str">
        <f t="shared" si="104"/>
        <v>ADU</v>
      </c>
      <c r="G841" s="21" t="str">
        <f t="shared" si="105"/>
        <v>B</v>
      </c>
      <c r="H841" s="26" t="str">
        <f t="shared" si="107"/>
        <v>ftp://wcftp.washoecounty.us/outtoworld/Neighborhood_Atlas/AD.pdf</v>
      </c>
      <c r="I841" s="30" t="str">
        <f t="shared" si="108"/>
        <v>https://www2.washoecounty.us/assessor/cama/search_download.php?command=dnld&amp;list=nbcsearch&amp;nbc=ADUB</v>
      </c>
      <c r="J841" s="11" t="s">
        <v>1279</v>
      </c>
      <c r="K841" s="23" t="s">
        <v>80</v>
      </c>
      <c r="N841" s="12" t="str">
        <f t="shared" si="109"/>
        <v>AD</v>
      </c>
      <c r="O841" s="12" t="str">
        <f t="shared" si="110"/>
        <v>A</v>
      </c>
      <c r="P841" s="12" t="str">
        <f t="shared" si="111"/>
        <v>B</v>
      </c>
    </row>
    <row r="842" spans="1:16" x14ac:dyDescent="0.3">
      <c r="A842" s="16" t="str">
        <f t="shared" si="106"/>
        <v>Southwest Townhomes</v>
      </c>
      <c r="B842" s="52" t="str">
        <f>VLOOKUP(N842,Keys!$I$3:$J$21,2)</f>
        <v>South Washoe County</v>
      </c>
      <c r="C842" s="52" t="str">
        <f>VLOOKUP(D842,Keys!$Q$3:$S$31,2)</f>
        <v xml:space="preserve">Reno            </v>
      </c>
      <c r="D842" s="57">
        <f>VLOOKUP(N842,Keys!$D$3:$E$118,2)</f>
        <v>89509</v>
      </c>
      <c r="E842" s="12" t="str">
        <f>VLOOKUP(G842,Keys!$A$3:$B$30,2)</f>
        <v>Condos / Townhouse - Site Values</v>
      </c>
      <c r="F842" s="19" t="str">
        <f t="shared" si="104"/>
        <v>ADW</v>
      </c>
      <c r="G842" s="21" t="str">
        <f t="shared" si="105"/>
        <v>A</v>
      </c>
      <c r="H842" s="26" t="str">
        <f t="shared" si="107"/>
        <v>ftp://wcftp.washoecounty.us/outtoworld/Neighborhood_Atlas/AD.pdf</v>
      </c>
      <c r="I842" s="30" t="str">
        <f t="shared" si="108"/>
        <v>https://www2.washoecounty.us/assessor/cama/search_download.php?command=dnld&amp;list=nbcsearch&amp;nbc=ADWA</v>
      </c>
      <c r="J842" s="11" t="s">
        <v>1279</v>
      </c>
      <c r="K842" s="23" t="s">
        <v>83</v>
      </c>
      <c r="N842" s="12" t="str">
        <f t="shared" si="109"/>
        <v>AD</v>
      </c>
      <c r="O842" s="12" t="str">
        <f t="shared" si="110"/>
        <v>A</v>
      </c>
      <c r="P842" s="12" t="str">
        <f t="shared" si="111"/>
        <v>A</v>
      </c>
    </row>
    <row r="843" spans="1:16" x14ac:dyDescent="0.3">
      <c r="A843" s="16" t="str">
        <f t="shared" si="106"/>
        <v>Multi-Family</v>
      </c>
      <c r="B843" s="52" t="str">
        <f>VLOOKUP(N843,Keys!$I$3:$J$21,2)</f>
        <v>South Washoe County</v>
      </c>
      <c r="C843" s="52" t="str">
        <f>VLOOKUP(D843,Keys!$Q$3:$S$31,2)</f>
        <v xml:space="preserve">Reno            </v>
      </c>
      <c r="D843" s="57">
        <f>VLOOKUP(N843,Keys!$D$3:$E$118,2)</f>
        <v>89509</v>
      </c>
      <c r="E843" s="12" t="str">
        <f>VLOOKUP(G843,Keys!$A$3:$B$30,2)</f>
        <v>MF - Low Density -- Site Values / SF / Unit (LUC 13, 30 thru 33)</v>
      </c>
      <c r="F843" s="19" t="str">
        <f t="shared" si="104"/>
        <v>AEB</v>
      </c>
      <c r="G843" s="21" t="str">
        <f t="shared" si="105"/>
        <v>K</v>
      </c>
      <c r="H843" s="26" t="str">
        <f t="shared" si="107"/>
        <v>ftp://wcftp.washoecounty.us/outtoworld/Neighborhood_Atlas/AE.pdf</v>
      </c>
      <c r="I843" s="30" t="str">
        <f t="shared" si="108"/>
        <v>https://www2.washoecounty.us/assessor/cama/search_download.php?command=dnld&amp;list=nbcsearch&amp;nbc=AEBK</v>
      </c>
      <c r="J843" s="11" t="s">
        <v>1279</v>
      </c>
      <c r="K843" s="23" t="s">
        <v>86</v>
      </c>
      <c r="N843" s="12" t="str">
        <f t="shared" si="109"/>
        <v>AE</v>
      </c>
      <c r="O843" s="12" t="str">
        <f t="shared" si="110"/>
        <v>A</v>
      </c>
      <c r="P843" s="12" t="str">
        <f t="shared" si="111"/>
        <v>K</v>
      </c>
    </row>
    <row r="844" spans="1:16" x14ac:dyDescent="0.3">
      <c r="A844" s="16" t="str">
        <f t="shared" si="106"/>
        <v>Lakeside Professional Offices</v>
      </c>
      <c r="B844" s="52" t="str">
        <f>VLOOKUP(N844,Keys!$I$3:$J$21,2)</f>
        <v>South Washoe County</v>
      </c>
      <c r="C844" s="52" t="str">
        <f>VLOOKUP(D844,Keys!$Q$3:$S$31,2)</f>
        <v xml:space="preserve">Reno            </v>
      </c>
      <c r="D844" s="57">
        <f>VLOOKUP(N844,Keys!$D$3:$E$118,2)</f>
        <v>89509</v>
      </c>
      <c r="E844" s="12" t="str">
        <f>VLOOKUP(G844,Keys!$A$3:$B$30,2)</f>
        <v>Office Condos -- Square Foot / Site Values</v>
      </c>
      <c r="F844" s="19" t="str">
        <f t="shared" si="104"/>
        <v>AEG</v>
      </c>
      <c r="G844" s="21" t="str">
        <f t="shared" si="105"/>
        <v>P</v>
      </c>
      <c r="H844" s="26" t="str">
        <f t="shared" si="107"/>
        <v>ftp://wcftp.washoecounty.us/outtoworld/Neighborhood_Atlas/AE.pdf</v>
      </c>
      <c r="I844" s="30" t="str">
        <f t="shared" si="108"/>
        <v>https://www2.washoecounty.us/assessor/cama/search_download.php?command=dnld&amp;list=nbcsearch&amp;nbc=AEGP</v>
      </c>
      <c r="J844" s="11" t="s">
        <v>1279</v>
      </c>
      <c r="K844" s="23" t="s">
        <v>89</v>
      </c>
      <c r="N844" s="12" t="str">
        <f t="shared" si="109"/>
        <v>AE</v>
      </c>
      <c r="O844" s="12" t="str">
        <f t="shared" si="110"/>
        <v>A</v>
      </c>
      <c r="P844" s="12" t="str">
        <f t="shared" si="111"/>
        <v>P</v>
      </c>
    </row>
    <row r="845" spans="1:16" x14ac:dyDescent="0.3">
      <c r="A845" s="16" t="str">
        <f t="shared" si="106"/>
        <v>Government</v>
      </c>
      <c r="B845" s="52" t="str">
        <f>VLOOKUP(N845,Keys!$I$3:$J$21,2)</f>
        <v>South Washoe County</v>
      </c>
      <c r="C845" s="52" t="str">
        <f>VLOOKUP(D845,Keys!$Q$3:$S$31,2)</f>
        <v xml:space="preserve">Reno            </v>
      </c>
      <c r="D845" s="57">
        <f>VLOOKUP(N845,Keys!$D$3:$E$118,2)</f>
        <v>89509</v>
      </c>
      <c r="E845" s="12" t="str">
        <f>VLOOKUP(G845,Keys!$A$3:$B$30,2)</f>
        <v>Centrally Assessed</v>
      </c>
      <c r="F845" s="19" t="str">
        <f t="shared" si="104"/>
        <v>AEY</v>
      </c>
      <c r="G845" s="21" t="str">
        <f t="shared" si="105"/>
        <v>Y</v>
      </c>
      <c r="H845" s="26" t="str">
        <f t="shared" si="107"/>
        <v>ftp://wcftp.washoecounty.us/outtoworld/Neighborhood_Atlas/AE.pdf</v>
      </c>
      <c r="I845" s="30" t="str">
        <f t="shared" si="108"/>
        <v>https://www2.washoecounty.us/assessor/cama/search_download.php?command=dnld&amp;list=nbcsearch&amp;nbc=AEYY</v>
      </c>
      <c r="J845" s="11" t="s">
        <v>1279</v>
      </c>
      <c r="K845" s="23" t="s">
        <v>92</v>
      </c>
      <c r="N845" s="12" t="str">
        <f t="shared" si="109"/>
        <v>AE</v>
      </c>
      <c r="O845" s="12" t="str">
        <f t="shared" si="110"/>
        <v>A</v>
      </c>
      <c r="P845" s="12" t="str">
        <f t="shared" si="111"/>
        <v>Y</v>
      </c>
    </row>
    <row r="846" spans="1:16" x14ac:dyDescent="0.3">
      <c r="A846" s="16" t="str">
        <f t="shared" si="106"/>
        <v>River Run Condos</v>
      </c>
      <c r="B846" s="52" t="str">
        <f>VLOOKUP(N846,Keys!$I$3:$J$21,2)</f>
        <v>South Washoe County</v>
      </c>
      <c r="C846" s="52" t="str">
        <f>VLOOKUP(D846,Keys!$Q$3:$S$31,2)</f>
        <v xml:space="preserve">Reno            </v>
      </c>
      <c r="D846" s="57">
        <f>VLOOKUP(N846,Keys!$D$3:$E$118,2)</f>
        <v>89509</v>
      </c>
      <c r="E846" s="12" t="str">
        <f>VLOOKUP(G846,Keys!$A$3:$B$30,2)</f>
        <v>Condos / Townhouse - Site Values</v>
      </c>
      <c r="F846" s="19" t="str">
        <f t="shared" si="104"/>
        <v>AFC</v>
      </c>
      <c r="G846" s="21" t="str">
        <f t="shared" si="105"/>
        <v>A</v>
      </c>
      <c r="H846" s="26" t="str">
        <f t="shared" si="107"/>
        <v>ftp://wcftp.washoecounty.us/outtoworld/Neighborhood_Atlas/AF.pdf</v>
      </c>
      <c r="I846" s="30" t="str">
        <f t="shared" si="108"/>
        <v>https://www2.washoecounty.us/assessor/cama/search_download.php?command=dnld&amp;list=nbcsearch&amp;nbc=AFCA</v>
      </c>
      <c r="J846" s="11" t="s">
        <v>1279</v>
      </c>
      <c r="K846" s="23" t="s">
        <v>95</v>
      </c>
      <c r="N846" s="12" t="str">
        <f t="shared" si="109"/>
        <v>AF</v>
      </c>
      <c r="O846" s="12" t="str">
        <f t="shared" si="110"/>
        <v>A</v>
      </c>
      <c r="P846" s="12" t="str">
        <f t="shared" si="111"/>
        <v>A</v>
      </c>
    </row>
    <row r="847" spans="1:16" x14ac:dyDescent="0.3">
      <c r="A847" s="16" t="str">
        <f t="shared" si="106"/>
        <v>Commercial</v>
      </c>
      <c r="B847" s="52" t="str">
        <f>VLOOKUP(N847,Keys!$I$3:$J$21,2)</f>
        <v>South Washoe County</v>
      </c>
      <c r="C847" s="52" t="str">
        <f>VLOOKUP(D847,Keys!$Q$3:$S$31,2)</f>
        <v xml:space="preserve">Reno            </v>
      </c>
      <c r="D847" s="57">
        <f>VLOOKUP(N847,Keys!$D$3:$E$118,2)</f>
        <v>89509</v>
      </c>
      <c r="E847" s="12" t="str">
        <f>VLOOKUP(G847,Keys!$A$3:$B$30,2)</f>
        <v>Commercial - General -- Square Foot Values</v>
      </c>
      <c r="F847" s="19" t="str">
        <f t="shared" si="104"/>
        <v>AFF</v>
      </c>
      <c r="G847" s="21" t="str">
        <f t="shared" si="105"/>
        <v>Q</v>
      </c>
      <c r="H847" s="26" t="str">
        <f t="shared" si="107"/>
        <v>ftp://wcftp.washoecounty.us/outtoworld/Neighborhood_Atlas/AF.pdf</v>
      </c>
      <c r="I847" s="30" t="str">
        <f t="shared" si="108"/>
        <v>https://www2.washoecounty.us/assessor/cama/search_download.php?command=dnld&amp;list=nbcsearch&amp;nbc=AFFQ</v>
      </c>
      <c r="J847" s="11" t="s">
        <v>1279</v>
      </c>
      <c r="K847" s="23" t="s">
        <v>98</v>
      </c>
      <c r="N847" s="12" t="str">
        <f t="shared" si="109"/>
        <v>AF</v>
      </c>
      <c r="O847" s="12" t="str">
        <f t="shared" si="110"/>
        <v>A</v>
      </c>
      <c r="P847" s="12" t="str">
        <f t="shared" si="111"/>
        <v>Q</v>
      </c>
    </row>
    <row r="848" spans="1:16" x14ac:dyDescent="0.3">
      <c r="A848" s="16" t="str">
        <f t="shared" si="106"/>
        <v>Idlewild Riverfront Condos</v>
      </c>
      <c r="B848" s="52" t="str">
        <f>VLOOKUP(N848,Keys!$I$3:$J$21,2)</f>
        <v>South Washoe County</v>
      </c>
      <c r="C848" s="52" t="str">
        <f>VLOOKUP(D848,Keys!$Q$3:$S$31,2)</f>
        <v xml:space="preserve">Reno            </v>
      </c>
      <c r="D848" s="57">
        <f>VLOOKUP(N848,Keys!$D$3:$E$118,2)</f>
        <v>89509</v>
      </c>
      <c r="E848" s="12" t="str">
        <f>VLOOKUP(G848,Keys!$A$3:$B$30,2)</f>
        <v>Condos / Townhouse - Site Values</v>
      </c>
      <c r="F848" s="19" t="str">
        <f t="shared" si="104"/>
        <v>AFI</v>
      </c>
      <c r="G848" s="21" t="str">
        <f t="shared" si="105"/>
        <v>A</v>
      </c>
      <c r="H848" s="26" t="str">
        <f t="shared" si="107"/>
        <v>ftp://wcftp.washoecounty.us/outtoworld/Neighborhood_Atlas/AF.pdf</v>
      </c>
      <c r="I848" s="30" t="str">
        <f t="shared" si="108"/>
        <v>https://www2.washoecounty.us/assessor/cama/search_download.php?command=dnld&amp;list=nbcsearch&amp;nbc=AFIA</v>
      </c>
      <c r="J848" s="11" t="s">
        <v>1279</v>
      </c>
      <c r="K848" s="23" t="s">
        <v>101</v>
      </c>
      <c r="N848" s="12" t="str">
        <f t="shared" si="109"/>
        <v>AF</v>
      </c>
      <c r="O848" s="12" t="str">
        <f t="shared" si="110"/>
        <v>A</v>
      </c>
      <c r="P848" s="12" t="str">
        <f t="shared" si="111"/>
        <v>A</v>
      </c>
    </row>
    <row r="849" spans="1:16" x14ac:dyDescent="0.3">
      <c r="A849" s="16" t="str">
        <f t="shared" si="106"/>
        <v>Westfield Village</v>
      </c>
      <c r="B849" s="52" t="str">
        <f>VLOOKUP(N849,Keys!$I$3:$J$21,2)</f>
        <v>South Washoe County</v>
      </c>
      <c r="C849" s="52" t="str">
        <f>VLOOKUP(D849,Keys!$Q$3:$S$31,2)</f>
        <v xml:space="preserve">Reno            </v>
      </c>
      <c r="D849" s="57">
        <f>VLOOKUP(N849,Keys!$D$3:$E$118,2)</f>
        <v>89509</v>
      </c>
      <c r="E849" s="12" t="str">
        <f>VLOOKUP(G849,Keys!$A$3:$B$30,2)</f>
        <v>SFR 6,000 - 9,000 Sf Zoning -- Site Values</v>
      </c>
      <c r="F849" s="19" t="str">
        <f t="shared" si="104"/>
        <v>AFL</v>
      </c>
      <c r="G849" s="21" t="str">
        <f t="shared" si="105"/>
        <v>C</v>
      </c>
      <c r="H849" s="26" t="str">
        <f t="shared" si="107"/>
        <v>ftp://wcftp.washoecounty.us/outtoworld/Neighborhood_Atlas/AF.pdf</v>
      </c>
      <c r="I849" s="30" t="str">
        <f t="shared" si="108"/>
        <v>https://www2.washoecounty.us/assessor/cama/search_download.php?command=dnld&amp;list=nbcsearch&amp;nbc=AFLC</v>
      </c>
      <c r="J849" s="11" t="s">
        <v>1279</v>
      </c>
      <c r="K849" s="23" t="s">
        <v>104</v>
      </c>
      <c r="N849" s="12" t="str">
        <f t="shared" si="109"/>
        <v>AF</v>
      </c>
      <c r="O849" s="12" t="str">
        <f t="shared" si="110"/>
        <v>A</v>
      </c>
      <c r="P849" s="12" t="str">
        <f t="shared" si="111"/>
        <v>C</v>
      </c>
    </row>
    <row r="850" spans="1:16" x14ac:dyDescent="0.3">
      <c r="A850" s="16" t="str">
        <f t="shared" si="106"/>
        <v>Mayberry SFRs</v>
      </c>
      <c r="B850" s="52" t="str">
        <f>VLOOKUP(N850,Keys!$I$3:$J$21,2)</f>
        <v>South Washoe County</v>
      </c>
      <c r="C850" s="52" t="str">
        <f>VLOOKUP(D850,Keys!$Q$3:$S$31,2)</f>
        <v xml:space="preserve">Reno            </v>
      </c>
      <c r="D850" s="57">
        <f>VLOOKUP(N850,Keys!$D$3:$E$118,2)</f>
        <v>89509</v>
      </c>
      <c r="E850" s="12" t="str">
        <f>VLOOKUP(G850,Keys!$A$3:$B$30,2)</f>
        <v>SFR 12,000 - 15,000 Sf Zoning -- Site Values</v>
      </c>
      <c r="F850" s="19" t="str">
        <f t="shared" si="104"/>
        <v>AFO</v>
      </c>
      <c r="G850" s="21" t="str">
        <f t="shared" si="105"/>
        <v>D</v>
      </c>
      <c r="H850" s="26" t="str">
        <f t="shared" si="107"/>
        <v>ftp://wcftp.washoecounty.us/outtoworld/Neighborhood_Atlas/AF.pdf</v>
      </c>
      <c r="I850" s="30" t="str">
        <f t="shared" si="108"/>
        <v>https://www2.washoecounty.us/assessor/cama/search_download.php?command=dnld&amp;list=nbcsearch&amp;nbc=AFOD</v>
      </c>
      <c r="J850" s="11" t="s">
        <v>1279</v>
      </c>
      <c r="K850" s="23" t="s">
        <v>107</v>
      </c>
      <c r="N850" s="12" t="str">
        <f t="shared" si="109"/>
        <v>AF</v>
      </c>
      <c r="O850" s="12" t="str">
        <f t="shared" si="110"/>
        <v>A</v>
      </c>
      <c r="P850" s="12" t="str">
        <f t="shared" si="111"/>
        <v>D</v>
      </c>
    </row>
    <row r="851" spans="1:16" x14ac:dyDescent="0.3">
      <c r="A851" s="16" t="str">
        <f t="shared" si="106"/>
        <v>Village at Idlewild Park Condos</v>
      </c>
      <c r="B851" s="52" t="str">
        <f>VLOOKUP(N851,Keys!$I$3:$J$21,2)</f>
        <v>South Washoe County</v>
      </c>
      <c r="C851" s="52" t="str">
        <f>VLOOKUP(D851,Keys!$Q$3:$S$31,2)</f>
        <v xml:space="preserve">Reno            </v>
      </c>
      <c r="D851" s="57">
        <f>VLOOKUP(N851,Keys!$D$3:$E$118,2)</f>
        <v>89509</v>
      </c>
      <c r="E851" s="12" t="str">
        <f>VLOOKUP(G851,Keys!$A$3:$B$30,2)</f>
        <v>MF - Low to Medium Density --14-21</v>
      </c>
      <c r="F851" s="19" t="str">
        <f t="shared" si="104"/>
        <v>AFS</v>
      </c>
      <c r="G851" s="21" t="str">
        <f t="shared" si="105"/>
        <v>M</v>
      </c>
      <c r="H851" s="26" t="str">
        <f t="shared" si="107"/>
        <v>ftp://wcftp.washoecounty.us/outtoworld/Neighborhood_Atlas/AF.pdf</v>
      </c>
      <c r="I851" s="30" t="str">
        <f t="shared" si="108"/>
        <v>https://www2.washoecounty.us/assessor/cama/search_download.php?command=dnld&amp;list=nbcsearch&amp;nbc=AFSM</v>
      </c>
      <c r="J851" s="11" t="s">
        <v>1279</v>
      </c>
      <c r="K851" s="23" t="s">
        <v>110</v>
      </c>
      <c r="N851" s="12" t="str">
        <f t="shared" si="109"/>
        <v>AF</v>
      </c>
      <c r="O851" s="12" t="str">
        <f t="shared" si="110"/>
        <v>A</v>
      </c>
      <c r="P851" s="12" t="str">
        <f t="shared" si="111"/>
        <v>M</v>
      </c>
    </row>
    <row r="852" spans="1:16" x14ac:dyDescent="0.3">
      <c r="A852" s="16" t="str">
        <f t="shared" si="106"/>
        <v>Newlands Homes</v>
      </c>
      <c r="B852" s="52" t="str">
        <f>VLOOKUP(N852,Keys!$I$3:$J$21,2)</f>
        <v>South Washoe County</v>
      </c>
      <c r="C852" s="52" t="str">
        <f>VLOOKUP(D852,Keys!$Q$3:$S$31,2)</f>
        <v xml:space="preserve">Reno            </v>
      </c>
      <c r="D852" s="57">
        <f>VLOOKUP(N852,Keys!$D$3:$E$118,2)</f>
        <v>89509</v>
      </c>
      <c r="E852" s="12" t="str">
        <f>VLOOKUP(G852,Keys!$A$3:$B$30,2)</f>
        <v>SFR 1/2 Acre Zoniing -- Site Values</v>
      </c>
      <c r="F852" s="19" t="str">
        <f t="shared" si="104"/>
        <v>AFV</v>
      </c>
      <c r="G852" s="21" t="str">
        <f t="shared" si="105"/>
        <v>E</v>
      </c>
      <c r="H852" s="26" t="str">
        <f t="shared" si="107"/>
        <v>ftp://wcftp.washoecounty.us/outtoworld/Neighborhood_Atlas/AF.pdf</v>
      </c>
      <c r="I852" s="30" t="str">
        <f t="shared" si="108"/>
        <v>https://www2.washoecounty.us/assessor/cama/search_download.php?command=dnld&amp;list=nbcsearch&amp;nbc=AFVE</v>
      </c>
      <c r="J852" s="11" t="s">
        <v>1279</v>
      </c>
      <c r="K852" s="23" t="s">
        <v>113</v>
      </c>
      <c r="N852" s="12" t="str">
        <f t="shared" si="109"/>
        <v>AF</v>
      </c>
      <c r="O852" s="12" t="str">
        <f t="shared" si="110"/>
        <v>A</v>
      </c>
      <c r="P852" s="12" t="str">
        <f t="shared" si="111"/>
        <v>E</v>
      </c>
    </row>
    <row r="853" spans="1:16" x14ac:dyDescent="0.3">
      <c r="A853" s="16" t="str">
        <f t="shared" si="106"/>
        <v>West Arlington SFRs</v>
      </c>
      <c r="B853" s="52" t="str">
        <f>VLOOKUP(N853,Keys!$I$3:$J$21,2)</f>
        <v>South Washoe County</v>
      </c>
      <c r="C853" s="52" t="str">
        <f>VLOOKUP(D853,Keys!$Q$3:$S$31,2)</f>
        <v xml:space="preserve">Reno            </v>
      </c>
      <c r="D853" s="57">
        <f>VLOOKUP(N853,Keys!$D$3:$E$118,2)</f>
        <v>89509</v>
      </c>
      <c r="E853" s="12" t="str">
        <f>VLOOKUP(G853,Keys!$A$3:$B$30,2)</f>
        <v>SFR 6,000 - 9,000 Sf Zoning -- Site Values</v>
      </c>
      <c r="F853" s="19" t="str">
        <f t="shared" si="104"/>
        <v>AFX</v>
      </c>
      <c r="G853" s="21" t="str">
        <f t="shared" si="105"/>
        <v>C</v>
      </c>
      <c r="H853" s="26" t="str">
        <f t="shared" si="107"/>
        <v>ftp://wcftp.washoecounty.us/outtoworld/Neighborhood_Atlas/AF.pdf</v>
      </c>
      <c r="I853" s="30" t="str">
        <f t="shared" si="108"/>
        <v>https://www2.washoecounty.us/assessor/cama/search_download.php?command=dnld&amp;list=nbcsearch&amp;nbc=AFXC</v>
      </c>
      <c r="J853" s="11" t="s">
        <v>1279</v>
      </c>
      <c r="K853" s="23" t="s">
        <v>116</v>
      </c>
      <c r="N853" s="12" t="str">
        <f t="shared" si="109"/>
        <v>AF</v>
      </c>
      <c r="O853" s="12" t="str">
        <f t="shared" si="110"/>
        <v>A</v>
      </c>
      <c r="P853" s="12" t="str">
        <f t="shared" si="111"/>
        <v>C</v>
      </c>
    </row>
    <row r="854" spans="1:16" x14ac:dyDescent="0.3">
      <c r="A854" s="16" t="str">
        <f t="shared" si="106"/>
        <v>Summit Ridge Commercial</v>
      </c>
      <c r="B854" s="52" t="str">
        <f>VLOOKUP(N854,Keys!$I$3:$J$21,2)</f>
        <v>South Washoe County</v>
      </c>
      <c r="C854" s="52" t="str">
        <f>VLOOKUP(D854,Keys!$Q$3:$S$31,2)</f>
        <v xml:space="preserve">Reno            </v>
      </c>
      <c r="D854" s="57" t="str">
        <f>VLOOKUP(N854,Keys!$D$3:$E$118,2)</f>
        <v>89523, 89503</v>
      </c>
      <c r="E854" s="12" t="str">
        <f>VLOOKUP(G854,Keys!$A$3:$B$30,2)</f>
        <v>Commercial - General -- Square Foot Values</v>
      </c>
      <c r="F854" s="19" t="str">
        <f t="shared" si="104"/>
        <v>AGC</v>
      </c>
      <c r="G854" s="21" t="str">
        <f t="shared" si="105"/>
        <v>Q</v>
      </c>
      <c r="H854" s="26" t="str">
        <f t="shared" si="107"/>
        <v>ftp://wcftp.washoecounty.us/outtoworld/Neighborhood_Atlas/AG.pdf</v>
      </c>
      <c r="I854" s="30" t="str">
        <f t="shared" si="108"/>
        <v>https://www2.washoecounty.us/assessor/cama/search_download.php?command=dnld&amp;list=nbcsearch&amp;nbc=AGCQ</v>
      </c>
      <c r="J854" s="11" t="s">
        <v>1279</v>
      </c>
      <c r="K854" s="23" t="s">
        <v>119</v>
      </c>
      <c r="N854" s="12" t="str">
        <f t="shared" si="109"/>
        <v>AG</v>
      </c>
      <c r="O854" s="12" t="str">
        <f t="shared" si="110"/>
        <v>A</v>
      </c>
      <c r="P854" s="12" t="str">
        <f t="shared" si="111"/>
        <v>Q</v>
      </c>
    </row>
    <row r="855" spans="1:16" x14ac:dyDescent="0.3">
      <c r="A855" s="16" t="str">
        <f t="shared" si="106"/>
        <v>Twin Lakes Drive SFRs</v>
      </c>
      <c r="B855" s="52" t="str">
        <f>VLOOKUP(N855,Keys!$I$3:$J$21,2)</f>
        <v>South Washoe County</v>
      </c>
      <c r="C855" s="52" t="str">
        <f>VLOOKUP(D855,Keys!$Q$3:$S$31,2)</f>
        <v xml:space="preserve">Reno            </v>
      </c>
      <c r="D855" s="57" t="str">
        <f>VLOOKUP(N855,Keys!$D$3:$E$118,2)</f>
        <v>89523, 89503</v>
      </c>
      <c r="E855" s="12" t="str">
        <f>VLOOKUP(G855,Keys!$A$3:$B$30,2)</f>
        <v>SFR 12,000 - 15,000 Sf Zoning -- Site Values</v>
      </c>
      <c r="F855" s="19" t="str">
        <f t="shared" si="104"/>
        <v>AGG</v>
      </c>
      <c r="G855" s="21" t="str">
        <f t="shared" si="105"/>
        <v>D</v>
      </c>
      <c r="H855" s="26" t="str">
        <f t="shared" si="107"/>
        <v>ftp://wcftp.washoecounty.us/outtoworld/Neighborhood_Atlas/AG.pdf</v>
      </c>
      <c r="I855" s="30" t="str">
        <f t="shared" si="108"/>
        <v>https://www2.washoecounty.us/assessor/cama/search_download.php?command=dnld&amp;list=nbcsearch&amp;nbc=AGGD</v>
      </c>
      <c r="J855" s="11" t="s">
        <v>1279</v>
      </c>
      <c r="K855" s="23" t="s">
        <v>122</v>
      </c>
      <c r="N855" s="12" t="str">
        <f t="shared" si="109"/>
        <v>AG</v>
      </c>
      <c r="O855" s="12" t="str">
        <f t="shared" si="110"/>
        <v>A</v>
      </c>
      <c r="P855" s="12" t="str">
        <f t="shared" si="111"/>
        <v>D</v>
      </c>
    </row>
    <row r="856" spans="1:16" x14ac:dyDescent="0.3">
      <c r="A856" s="16" t="str">
        <f t="shared" si="106"/>
        <v>Mobile Home Parks</v>
      </c>
      <c r="B856" s="52" t="str">
        <f>VLOOKUP(N856,Keys!$I$3:$J$21,2)</f>
        <v>South Washoe County</v>
      </c>
      <c r="C856" s="52" t="str">
        <f>VLOOKUP(D856,Keys!$Q$3:$S$31,2)</f>
        <v xml:space="preserve">Reno            </v>
      </c>
      <c r="D856" s="57" t="str">
        <f>VLOOKUP(N856,Keys!$D$3:$E$118,2)</f>
        <v>89523, 89503</v>
      </c>
      <c r="E856" s="12" t="str">
        <f>VLOOKUP(G856,Keys!$A$3:$B$30,2)</f>
        <v>MF - Mobile Home / RV Parks -- Per Unit Values (LUC 35)</v>
      </c>
      <c r="F856" s="19" t="str">
        <f t="shared" si="104"/>
        <v>AGI</v>
      </c>
      <c r="G856" s="21" t="str">
        <f t="shared" si="105"/>
        <v>N</v>
      </c>
      <c r="H856" s="26" t="str">
        <f t="shared" si="107"/>
        <v>ftp://wcftp.washoecounty.us/outtoworld/Neighborhood_Atlas/AG.pdf</v>
      </c>
      <c r="I856" s="30" t="str">
        <f t="shared" si="108"/>
        <v>https://www2.washoecounty.us/assessor/cama/search_download.php?command=dnld&amp;list=nbcsearch&amp;nbc=AGIN</v>
      </c>
      <c r="J856" s="11" t="s">
        <v>1279</v>
      </c>
      <c r="K856" s="23" t="s">
        <v>125</v>
      </c>
      <c r="N856" s="12" t="str">
        <f t="shared" si="109"/>
        <v>AG</v>
      </c>
      <c r="O856" s="12" t="str">
        <f t="shared" si="110"/>
        <v>A</v>
      </c>
      <c r="P856" s="12" t="str">
        <f t="shared" si="111"/>
        <v>N</v>
      </c>
    </row>
    <row r="857" spans="1:16" x14ac:dyDescent="0.3">
      <c r="A857" s="16" t="str">
        <f t="shared" si="106"/>
        <v>Shoreline Villas Condos</v>
      </c>
      <c r="B857" s="52" t="str">
        <f>VLOOKUP(N857,Keys!$I$3:$J$21,2)</f>
        <v>South Washoe County</v>
      </c>
      <c r="C857" s="52" t="str">
        <f>VLOOKUP(D857,Keys!$Q$3:$S$31,2)</f>
        <v xml:space="preserve">Reno            </v>
      </c>
      <c r="D857" s="57" t="str">
        <f>VLOOKUP(N857,Keys!$D$3:$E$118,2)</f>
        <v>89523, 89503</v>
      </c>
      <c r="E857" s="12" t="str">
        <f>VLOOKUP(G857,Keys!$A$3:$B$30,2)</f>
        <v>Condos / Townhouse - Site Values</v>
      </c>
      <c r="F857" s="19" t="str">
        <f t="shared" si="104"/>
        <v>AGM</v>
      </c>
      <c r="G857" s="21" t="str">
        <f t="shared" si="105"/>
        <v>A</v>
      </c>
      <c r="H857" s="26" t="str">
        <f t="shared" si="107"/>
        <v>ftp://wcftp.washoecounty.us/outtoworld/Neighborhood_Atlas/AG.pdf</v>
      </c>
      <c r="I857" s="30" t="str">
        <f t="shared" si="108"/>
        <v>https://www2.washoecounty.us/assessor/cama/search_download.php?command=dnld&amp;list=nbcsearch&amp;nbc=AGMA</v>
      </c>
      <c r="J857" s="11" t="s">
        <v>1279</v>
      </c>
      <c r="K857" s="23" t="s">
        <v>128</v>
      </c>
      <c r="N857" s="12" t="str">
        <f t="shared" si="109"/>
        <v>AG</v>
      </c>
      <c r="O857" s="12" t="str">
        <f t="shared" si="110"/>
        <v>A</v>
      </c>
      <c r="P857" s="12" t="str">
        <f t="shared" si="111"/>
        <v>A</v>
      </c>
    </row>
    <row r="858" spans="1:16" x14ac:dyDescent="0.3">
      <c r="A858" s="16" t="str">
        <f t="shared" si="106"/>
        <v>Riverside Terrace Condos</v>
      </c>
      <c r="B858" s="52" t="str">
        <f>VLOOKUP(N858,Keys!$I$3:$J$21,2)</f>
        <v>South Washoe County</v>
      </c>
      <c r="C858" s="52" t="str">
        <f>VLOOKUP(D858,Keys!$Q$3:$S$31,2)</f>
        <v xml:space="preserve">Reno            </v>
      </c>
      <c r="D858" s="57" t="str">
        <f>VLOOKUP(N858,Keys!$D$3:$E$118,2)</f>
        <v>89523, 89503</v>
      </c>
      <c r="E858" s="12" t="str">
        <f>VLOOKUP(G858,Keys!$A$3:$B$30,2)</f>
        <v>Condos / Townhouse - Site Values</v>
      </c>
      <c r="F858" s="19" t="str">
        <f t="shared" si="104"/>
        <v>AGP</v>
      </c>
      <c r="G858" s="21" t="str">
        <f t="shared" si="105"/>
        <v>A</v>
      </c>
      <c r="H858" s="26" t="str">
        <f t="shared" si="107"/>
        <v>ftp://wcftp.washoecounty.us/outtoworld/Neighborhood_Atlas/AG.pdf</v>
      </c>
      <c r="I858" s="30" t="str">
        <f t="shared" si="108"/>
        <v>https://www2.washoecounty.us/assessor/cama/search_download.php?command=dnld&amp;list=nbcsearch&amp;nbc=AGPA</v>
      </c>
      <c r="J858" s="11" t="s">
        <v>1279</v>
      </c>
      <c r="K858" s="23" t="s">
        <v>131</v>
      </c>
      <c r="N858" s="12" t="str">
        <f t="shared" si="109"/>
        <v>AG</v>
      </c>
      <c r="O858" s="12" t="str">
        <f t="shared" si="110"/>
        <v>A</v>
      </c>
      <c r="P858" s="12" t="str">
        <f t="shared" si="111"/>
        <v>A</v>
      </c>
    </row>
    <row r="859" spans="1:16" x14ac:dyDescent="0.3">
      <c r="A859" s="16" t="str">
        <f t="shared" si="106"/>
        <v>Gold Dust West Casino</v>
      </c>
      <c r="B859" s="52" t="str">
        <f>VLOOKUP(N859,Keys!$I$3:$J$21,2)</f>
        <v>South Washoe County</v>
      </c>
      <c r="C859" s="52" t="str">
        <f>VLOOKUP(D859,Keys!$Q$3:$S$31,2)</f>
        <v xml:space="preserve">Reno            </v>
      </c>
      <c r="D859" s="57" t="str">
        <f>VLOOKUP(N859,Keys!$D$3:$E$118,2)</f>
        <v>89523, 89503</v>
      </c>
      <c r="E859" s="12" t="str">
        <f>VLOOKUP(G859,Keys!$A$3:$B$30,2)</f>
        <v>Casino -- Square Foot Values</v>
      </c>
      <c r="F859" s="19" t="str">
        <f t="shared" si="104"/>
        <v>AGT</v>
      </c>
      <c r="G859" s="21" t="str">
        <f t="shared" si="105"/>
        <v>S</v>
      </c>
      <c r="H859" s="26" t="str">
        <f t="shared" si="107"/>
        <v>ftp://wcftp.washoecounty.us/outtoworld/Neighborhood_Atlas/AG.pdf</v>
      </c>
      <c r="I859" s="30" t="str">
        <f t="shared" si="108"/>
        <v>https://www2.washoecounty.us/assessor/cama/search_download.php?command=dnld&amp;list=nbcsearch&amp;nbc=AGTS</v>
      </c>
      <c r="J859" s="11" t="s">
        <v>1279</v>
      </c>
      <c r="K859" s="23" t="s">
        <v>134</v>
      </c>
      <c r="N859" s="12" t="str">
        <f t="shared" si="109"/>
        <v>AG</v>
      </c>
      <c r="O859" s="12" t="str">
        <f t="shared" si="110"/>
        <v>A</v>
      </c>
      <c r="P859" s="12" t="str">
        <f t="shared" si="111"/>
        <v>S</v>
      </c>
    </row>
    <row r="860" spans="1:16" x14ac:dyDescent="0.3">
      <c r="A860" s="16" t="str">
        <f t="shared" si="106"/>
        <v>Keystone Ave. SFRs</v>
      </c>
      <c r="B860" s="52" t="str">
        <f>VLOOKUP(N860,Keys!$I$3:$J$21,2)</f>
        <v>South Washoe County</v>
      </c>
      <c r="C860" s="52" t="str">
        <f>VLOOKUP(D860,Keys!$Q$3:$S$31,2)</f>
        <v xml:space="preserve">Reno            </v>
      </c>
      <c r="D860" s="57" t="str">
        <f>VLOOKUP(N860,Keys!$D$3:$E$118,2)</f>
        <v>89523, 89503</v>
      </c>
      <c r="E860" s="12" t="str">
        <f>VLOOKUP(G860,Keys!$A$3:$B$30,2)</f>
        <v>SFR 6,000 - 9,000 Sf Zoning -- Site Values</v>
      </c>
      <c r="F860" s="19" t="str">
        <f t="shared" si="104"/>
        <v>AGW</v>
      </c>
      <c r="G860" s="21" t="str">
        <f t="shared" si="105"/>
        <v>C</v>
      </c>
      <c r="H860" s="26" t="str">
        <f t="shared" si="107"/>
        <v>ftp://wcftp.washoecounty.us/outtoworld/Neighborhood_Atlas/AG.pdf</v>
      </c>
      <c r="I860" s="30" t="str">
        <f t="shared" si="108"/>
        <v>https://www2.washoecounty.us/assessor/cama/search_download.php?command=dnld&amp;list=nbcsearch&amp;nbc=AGWC</v>
      </c>
      <c r="J860" s="11" t="s">
        <v>1279</v>
      </c>
      <c r="K860" s="23" t="s">
        <v>137</v>
      </c>
      <c r="N860" s="12" t="str">
        <f t="shared" si="109"/>
        <v>AG</v>
      </c>
      <c r="O860" s="12" t="str">
        <f t="shared" si="110"/>
        <v>A</v>
      </c>
      <c r="P860" s="12" t="str">
        <f t="shared" si="111"/>
        <v>C</v>
      </c>
    </row>
    <row r="861" spans="1:16" x14ac:dyDescent="0.3">
      <c r="A861" s="16" t="str">
        <f t="shared" si="106"/>
        <v>Industrial</v>
      </c>
      <c r="B861" s="52" t="str">
        <f>VLOOKUP(N861,Keys!$I$3:$J$21,2)</f>
        <v>South Washoe County</v>
      </c>
      <c r="C861" s="52" t="str">
        <f>VLOOKUP(D861,Keys!$Q$3:$S$31,2)</f>
        <v xml:space="preserve">Reno            </v>
      </c>
      <c r="D861" s="57">
        <f>VLOOKUP(N861,Keys!$D$3:$E$118,2)</f>
        <v>89512</v>
      </c>
      <c r="E861" s="12" t="str">
        <f>VLOOKUP(G861,Keys!$A$3:$B$30,2)</f>
        <v>Industrial -- Square Foot Values</v>
      </c>
      <c r="F861" s="19" t="str">
        <f t="shared" si="104"/>
        <v>AHC</v>
      </c>
      <c r="G861" s="21" t="str">
        <f t="shared" si="105"/>
        <v>U</v>
      </c>
      <c r="H861" s="26" t="str">
        <f t="shared" si="107"/>
        <v>ftp://wcftp.washoecounty.us/outtoworld/Neighborhood_Atlas/AH.pdf</v>
      </c>
      <c r="I861" s="30" t="str">
        <f t="shared" si="108"/>
        <v>https://www2.washoecounty.us/assessor/cama/search_download.php?command=dnld&amp;list=nbcsearch&amp;nbc=AHCU</v>
      </c>
      <c r="J861" s="11" t="s">
        <v>1279</v>
      </c>
      <c r="K861" s="23" t="s">
        <v>140</v>
      </c>
      <c r="N861" s="12" t="str">
        <f t="shared" si="109"/>
        <v>AH</v>
      </c>
      <c r="O861" s="12" t="str">
        <f t="shared" si="110"/>
        <v>A</v>
      </c>
      <c r="P861" s="12" t="str">
        <f t="shared" si="111"/>
        <v>U</v>
      </c>
    </row>
    <row r="862" spans="1:16" x14ac:dyDescent="0.3">
      <c r="A862" s="16" t="str">
        <f t="shared" si="106"/>
        <v>Elko Ave. Condos</v>
      </c>
      <c r="B862" s="52" t="str">
        <f>VLOOKUP(N862,Keys!$I$3:$J$21,2)</f>
        <v>South Washoe County</v>
      </c>
      <c r="C862" s="52" t="str">
        <f>VLOOKUP(D862,Keys!$Q$3:$S$31,2)</f>
        <v xml:space="preserve">Reno            </v>
      </c>
      <c r="D862" s="57">
        <f>VLOOKUP(N862,Keys!$D$3:$E$118,2)</f>
        <v>89512</v>
      </c>
      <c r="E862" s="12" t="str">
        <f>VLOOKUP(G862,Keys!$A$3:$B$30,2)</f>
        <v>Condos / Townhouse - Site Values</v>
      </c>
      <c r="F862" s="19" t="str">
        <f t="shared" si="104"/>
        <v>AHG</v>
      </c>
      <c r="G862" s="21" t="str">
        <f t="shared" si="105"/>
        <v>A</v>
      </c>
      <c r="H862" s="26" t="str">
        <f t="shared" si="107"/>
        <v>ftp://wcftp.washoecounty.us/outtoworld/Neighborhood_Atlas/AH.pdf</v>
      </c>
      <c r="I862" s="30" t="str">
        <f t="shared" si="108"/>
        <v>https://www2.washoecounty.us/assessor/cama/search_download.php?command=dnld&amp;list=nbcsearch&amp;nbc=AHGA</v>
      </c>
      <c r="J862" s="11" t="s">
        <v>1279</v>
      </c>
      <c r="K862" s="23" t="s">
        <v>143</v>
      </c>
      <c r="N862" s="12" t="str">
        <f t="shared" si="109"/>
        <v>AH</v>
      </c>
      <c r="O862" s="12" t="str">
        <f t="shared" si="110"/>
        <v>A</v>
      </c>
      <c r="P862" s="12" t="str">
        <f t="shared" si="111"/>
        <v>A</v>
      </c>
    </row>
    <row r="863" spans="1:16" x14ac:dyDescent="0.3">
      <c r="A863" s="16" t="str">
        <f t="shared" si="106"/>
        <v>Common Area/Token Values</v>
      </c>
      <c r="B863" s="52" t="str">
        <f>VLOOKUP(N863,Keys!$I$3:$J$21,2)</f>
        <v>South Washoe County</v>
      </c>
      <c r="C863" s="52" t="str">
        <f>VLOOKUP(D863,Keys!$Q$3:$S$31,2)</f>
        <v xml:space="preserve">Reno            </v>
      </c>
      <c r="D863" s="57">
        <f>VLOOKUP(N863,Keys!$D$3:$E$118,2)</f>
        <v>89512</v>
      </c>
      <c r="E863" s="12" t="str">
        <f>VLOOKUP(G863,Keys!$A$3:$B$30,2)</f>
        <v>Token Values -- Common Area / Splinters / Unbuildable</v>
      </c>
      <c r="F863" s="19" t="str">
        <f t="shared" si="104"/>
        <v>AHV</v>
      </c>
      <c r="G863" s="21" t="str">
        <f t="shared" si="105"/>
        <v>V</v>
      </c>
      <c r="H863" s="26" t="str">
        <f t="shared" si="107"/>
        <v>ftp://wcftp.washoecounty.us/outtoworld/Neighborhood_Atlas/AH.pdf</v>
      </c>
      <c r="I863" s="30" t="str">
        <f t="shared" si="108"/>
        <v>https://www2.washoecounty.us/assessor/cama/search_download.php?command=dnld&amp;list=nbcsearch&amp;nbc=AHVV</v>
      </c>
      <c r="J863" s="11" t="s">
        <v>1279</v>
      </c>
      <c r="K863" s="23" t="s">
        <v>146</v>
      </c>
      <c r="N863" s="12" t="str">
        <f t="shared" si="109"/>
        <v>AH</v>
      </c>
      <c r="O863" s="12" t="str">
        <f t="shared" si="110"/>
        <v>A</v>
      </c>
      <c r="P863" s="12" t="str">
        <f t="shared" si="111"/>
        <v>V</v>
      </c>
    </row>
    <row r="864" spans="1:16" x14ac:dyDescent="0.3">
      <c r="A864" s="16" t="str">
        <f t="shared" si="106"/>
        <v>Multi-Family</v>
      </c>
      <c r="B864" s="52" t="str">
        <f>VLOOKUP(N864,Keys!$I$3:$J$21,2)</f>
        <v>South Washoe County</v>
      </c>
      <c r="C864" s="52" t="str">
        <f>VLOOKUP(D864,Keys!$Q$3:$S$31,2)</f>
        <v xml:space="preserve">Reno            </v>
      </c>
      <c r="D864" s="57">
        <f>VLOOKUP(N864,Keys!$D$3:$E$118,2)</f>
        <v>89509</v>
      </c>
      <c r="E864" s="12" t="str">
        <f>VLOOKUP(G864,Keys!$A$3:$B$30,2)</f>
        <v>MF - Low to Medium Density --14-21</v>
      </c>
      <c r="F864" s="19" t="str">
        <f t="shared" si="104"/>
        <v>AIC</v>
      </c>
      <c r="G864" s="21" t="str">
        <f t="shared" si="105"/>
        <v>M</v>
      </c>
      <c r="H864" s="26" t="str">
        <f t="shared" si="107"/>
        <v>ftp://wcftp.washoecounty.us/outtoworld/Neighborhood_Atlas/AI.pdf</v>
      </c>
      <c r="I864" s="30" t="str">
        <f t="shared" si="108"/>
        <v>https://www2.washoecounty.us/assessor/cama/search_download.php?command=dnld&amp;list=nbcsearch&amp;nbc=AICM</v>
      </c>
      <c r="J864" s="11" t="s">
        <v>1279</v>
      </c>
      <c r="K864" s="23" t="s">
        <v>149</v>
      </c>
      <c r="N864" s="12" t="str">
        <f t="shared" si="109"/>
        <v>AI</v>
      </c>
      <c r="O864" s="12" t="str">
        <f t="shared" si="110"/>
        <v>A</v>
      </c>
      <c r="P864" s="12" t="str">
        <f t="shared" si="111"/>
        <v>M</v>
      </c>
    </row>
    <row r="865" spans="1:16" x14ac:dyDescent="0.3">
      <c r="A865" s="16" t="str">
        <f t="shared" si="106"/>
        <v>Baker Lane Condos</v>
      </c>
      <c r="B865" s="52" t="str">
        <f>VLOOKUP(N865,Keys!$I$3:$J$21,2)</f>
        <v>South Washoe County</v>
      </c>
      <c r="C865" s="52" t="str">
        <f>VLOOKUP(D865,Keys!$Q$3:$S$31,2)</f>
        <v xml:space="preserve">Reno            </v>
      </c>
      <c r="D865" s="57">
        <f>VLOOKUP(N865,Keys!$D$3:$E$118,2)</f>
        <v>89509</v>
      </c>
      <c r="E865" s="12" t="str">
        <f>VLOOKUP(G865,Keys!$A$3:$B$30,2)</f>
        <v>Condos / Townhouse - Site Values</v>
      </c>
      <c r="F865" s="19" t="str">
        <f t="shared" si="104"/>
        <v>AIF</v>
      </c>
      <c r="G865" s="21" t="str">
        <f t="shared" si="105"/>
        <v>A</v>
      </c>
      <c r="H865" s="26" t="str">
        <f t="shared" si="107"/>
        <v>ftp://wcftp.washoecounty.us/outtoworld/Neighborhood_Atlas/AI.pdf</v>
      </c>
      <c r="I865" s="30" t="str">
        <f t="shared" si="108"/>
        <v>https://www2.washoecounty.us/assessor/cama/search_download.php?command=dnld&amp;list=nbcsearch&amp;nbc=AIFA</v>
      </c>
      <c r="J865" s="11" t="s">
        <v>1279</v>
      </c>
      <c r="K865" s="23" t="s">
        <v>152</v>
      </c>
      <c r="N865" s="12" t="str">
        <f t="shared" si="109"/>
        <v>AI</v>
      </c>
      <c r="O865" s="12" t="str">
        <f t="shared" si="110"/>
        <v>A</v>
      </c>
      <c r="P865" s="12" t="str">
        <f t="shared" si="111"/>
        <v>A</v>
      </c>
    </row>
    <row r="866" spans="1:16" x14ac:dyDescent="0.3">
      <c r="A866" s="16" t="str">
        <f t="shared" si="106"/>
        <v>Robert's Sub</v>
      </c>
      <c r="B866" s="52" t="str">
        <f>VLOOKUP(N866,Keys!$I$3:$J$21,2)</f>
        <v>South Washoe County</v>
      </c>
      <c r="C866" s="52" t="str">
        <f>VLOOKUP(D866,Keys!$Q$3:$S$31,2)</f>
        <v xml:space="preserve">Reno            </v>
      </c>
      <c r="D866" s="57">
        <f>VLOOKUP(N866,Keys!$D$3:$E$118,2)</f>
        <v>89509</v>
      </c>
      <c r="E866" s="12" t="str">
        <f>VLOOKUP(G866,Keys!$A$3:$B$30,2)</f>
        <v>SFR 6,000 - 9,000 Sf Zoning -- Site Values</v>
      </c>
      <c r="F866" s="19" t="str">
        <f t="shared" si="104"/>
        <v>AII</v>
      </c>
      <c r="G866" s="21" t="str">
        <f t="shared" si="105"/>
        <v>C</v>
      </c>
      <c r="H866" s="26" t="str">
        <f t="shared" si="107"/>
        <v>ftp://wcftp.washoecounty.us/outtoworld/Neighborhood_Atlas/AI.pdf</v>
      </c>
      <c r="I866" s="30" t="str">
        <f t="shared" si="108"/>
        <v>https://www2.washoecounty.us/assessor/cama/search_download.php?command=dnld&amp;list=nbcsearch&amp;nbc=AIIC</v>
      </c>
      <c r="J866" s="11" t="s">
        <v>1279</v>
      </c>
      <c r="K866" s="23" t="s">
        <v>155</v>
      </c>
      <c r="N866" s="12" t="str">
        <f t="shared" si="109"/>
        <v>AI</v>
      </c>
      <c r="O866" s="12" t="str">
        <f t="shared" si="110"/>
        <v>A</v>
      </c>
      <c r="P866" s="12" t="str">
        <f t="shared" si="111"/>
        <v>C</v>
      </c>
    </row>
    <row r="867" spans="1:16" x14ac:dyDescent="0.3">
      <c r="A867" s="16" t="str">
        <f t="shared" si="106"/>
        <v>Government</v>
      </c>
      <c r="B867" s="52" t="str">
        <f>VLOOKUP(N867,Keys!$I$3:$J$21,2)</f>
        <v>South Washoe County</v>
      </c>
      <c r="C867" s="52" t="str">
        <f>VLOOKUP(D867,Keys!$Q$3:$S$31,2)</f>
        <v xml:space="preserve">Reno            </v>
      </c>
      <c r="D867" s="57">
        <f>VLOOKUP(N867,Keys!$D$3:$E$118,2)</f>
        <v>89509</v>
      </c>
      <c r="E867" s="12" t="str">
        <f>VLOOKUP(G867,Keys!$A$3:$B$30,2)</f>
        <v>Centrally Assessed</v>
      </c>
      <c r="F867" s="19" t="str">
        <f t="shared" si="104"/>
        <v>AIY</v>
      </c>
      <c r="G867" s="21" t="str">
        <f t="shared" si="105"/>
        <v>Y</v>
      </c>
      <c r="H867" s="26" t="str">
        <f t="shared" si="107"/>
        <v>ftp://wcftp.washoecounty.us/outtoworld/Neighborhood_Atlas/AI.pdf</v>
      </c>
      <c r="I867" s="30" t="str">
        <f t="shared" si="108"/>
        <v>https://www2.washoecounty.us/assessor/cama/search_download.php?command=dnld&amp;list=nbcsearch&amp;nbc=AIYY</v>
      </c>
      <c r="J867" s="11" t="s">
        <v>1279</v>
      </c>
      <c r="K867" s="23" t="s">
        <v>158</v>
      </c>
      <c r="N867" s="12" t="str">
        <f t="shared" si="109"/>
        <v>AI</v>
      </c>
      <c r="O867" s="12" t="str">
        <f t="shared" si="110"/>
        <v>A</v>
      </c>
      <c r="P867" s="12" t="str">
        <f t="shared" si="111"/>
        <v>Y</v>
      </c>
    </row>
    <row r="868" spans="1:16" x14ac:dyDescent="0.3">
      <c r="A868" s="16" t="str">
        <f t="shared" si="106"/>
        <v>Pueblo Place</v>
      </c>
      <c r="B868" s="52" t="str">
        <f>VLOOKUP(N868,Keys!$I$3:$J$21,2)</f>
        <v>South Washoe County</v>
      </c>
      <c r="C868" s="52" t="str">
        <f>VLOOKUP(D868,Keys!$Q$3:$S$31,2)</f>
        <v xml:space="preserve">Reno            </v>
      </c>
      <c r="D868" s="57">
        <f>VLOOKUP(N868,Keys!$D$3:$E$118,2)</f>
        <v>89509</v>
      </c>
      <c r="E868" s="12" t="str">
        <f>VLOOKUP(G868,Keys!$A$3:$B$30,2)</f>
        <v>Condos / Townhouse - Site Values</v>
      </c>
      <c r="F868" s="19" t="str">
        <f t="shared" si="104"/>
        <v>AJB</v>
      </c>
      <c r="G868" s="21" t="str">
        <f t="shared" si="105"/>
        <v>A</v>
      </c>
      <c r="H868" s="26" t="str">
        <f t="shared" si="107"/>
        <v>ftp://wcftp.washoecounty.us/outtoworld/Neighborhood_Atlas/AJ.pdf</v>
      </c>
      <c r="I868" s="30" t="str">
        <f t="shared" si="108"/>
        <v>https://www2.washoecounty.us/assessor/cama/search_download.php?command=dnld&amp;list=nbcsearch&amp;nbc=AJBA</v>
      </c>
      <c r="J868" s="11" t="s">
        <v>1279</v>
      </c>
      <c r="K868" s="23" t="s">
        <v>161</v>
      </c>
      <c r="N868" s="12" t="str">
        <f t="shared" si="109"/>
        <v>AJ</v>
      </c>
      <c r="O868" s="12" t="str">
        <f t="shared" si="110"/>
        <v>A</v>
      </c>
      <c r="P868" s="12" t="str">
        <f t="shared" si="111"/>
        <v>A</v>
      </c>
    </row>
    <row r="869" spans="1:16" x14ac:dyDescent="0.3">
      <c r="A869" s="16" t="str">
        <f t="shared" si="106"/>
        <v>Park Towers Condos</v>
      </c>
      <c r="B869" s="52" t="str">
        <f>VLOOKUP(N869,Keys!$I$3:$J$21,2)</f>
        <v>South Washoe County</v>
      </c>
      <c r="C869" s="52" t="str">
        <f>VLOOKUP(D869,Keys!$Q$3:$S$31,2)</f>
        <v xml:space="preserve">Reno            </v>
      </c>
      <c r="D869" s="57">
        <f>VLOOKUP(N869,Keys!$D$3:$E$118,2)</f>
        <v>89509</v>
      </c>
      <c r="E869" s="12" t="str">
        <f>VLOOKUP(G869,Keys!$A$3:$B$30,2)</f>
        <v>Condos / Townhouse - Site Values</v>
      </c>
      <c r="F869" s="19" t="str">
        <f t="shared" si="104"/>
        <v>AJD</v>
      </c>
      <c r="G869" s="21" t="str">
        <f t="shared" si="105"/>
        <v>A</v>
      </c>
      <c r="H869" s="26" t="str">
        <f t="shared" si="107"/>
        <v>ftp://wcftp.washoecounty.us/outtoworld/Neighborhood_Atlas/AJ.pdf</v>
      </c>
      <c r="I869" s="30" t="str">
        <f t="shared" si="108"/>
        <v>https://www2.washoecounty.us/assessor/cama/search_download.php?command=dnld&amp;list=nbcsearch&amp;nbc=AJDA</v>
      </c>
      <c r="J869" s="11" t="s">
        <v>1279</v>
      </c>
      <c r="K869" s="23" t="s">
        <v>164</v>
      </c>
      <c r="N869" s="12" t="str">
        <f t="shared" si="109"/>
        <v>AJ</v>
      </c>
      <c r="O869" s="12" t="str">
        <f t="shared" si="110"/>
        <v>A</v>
      </c>
      <c r="P869" s="12" t="str">
        <f t="shared" si="111"/>
        <v>A</v>
      </c>
    </row>
    <row r="870" spans="1:16" x14ac:dyDescent="0.3">
      <c r="A870" s="16" t="str">
        <f t="shared" si="106"/>
        <v>SFRs</v>
      </c>
      <c r="B870" s="52" t="str">
        <f>VLOOKUP(N870,Keys!$I$3:$J$21,2)</f>
        <v>South Washoe County</v>
      </c>
      <c r="C870" s="52" t="str">
        <f>VLOOKUP(D870,Keys!$Q$3:$S$31,2)</f>
        <v xml:space="preserve">Reno            </v>
      </c>
      <c r="D870" s="57">
        <f>VLOOKUP(N870,Keys!$D$3:$E$118,2)</f>
        <v>89509</v>
      </c>
      <c r="E870" s="12" t="str">
        <f>VLOOKUP(G870,Keys!$A$3:$B$30,2)</f>
        <v>SFR 6,000 - 9,000 Sf Zoning -- Site Values</v>
      </c>
      <c r="F870" s="19" t="str">
        <f t="shared" si="104"/>
        <v>AJG</v>
      </c>
      <c r="G870" s="21" t="str">
        <f t="shared" si="105"/>
        <v>C</v>
      </c>
      <c r="H870" s="26" t="str">
        <f t="shared" si="107"/>
        <v>ftp://wcftp.washoecounty.us/outtoworld/Neighborhood_Atlas/AJ.pdf</v>
      </c>
      <c r="I870" s="30" t="str">
        <f t="shared" si="108"/>
        <v>https://www2.washoecounty.us/assessor/cama/search_download.php?command=dnld&amp;list=nbcsearch&amp;nbc=AJGC</v>
      </c>
      <c r="J870" s="11" t="s">
        <v>1279</v>
      </c>
      <c r="K870" s="23" t="s">
        <v>167</v>
      </c>
      <c r="N870" s="12" t="str">
        <f t="shared" si="109"/>
        <v>AJ</v>
      </c>
      <c r="O870" s="12" t="str">
        <f t="shared" si="110"/>
        <v>A</v>
      </c>
      <c r="P870" s="12" t="str">
        <f t="shared" si="111"/>
        <v>C</v>
      </c>
    </row>
    <row r="871" spans="1:16" x14ac:dyDescent="0.3">
      <c r="A871" s="16" t="str">
        <f t="shared" si="106"/>
        <v>Commercial</v>
      </c>
      <c r="B871" s="52" t="str">
        <f>VLOOKUP(N871,Keys!$I$3:$J$21,2)</f>
        <v>South Washoe County</v>
      </c>
      <c r="C871" s="52" t="str">
        <f>VLOOKUP(D871,Keys!$Q$3:$S$31,2)</f>
        <v xml:space="preserve">Reno,  Hidden Valley          </v>
      </c>
      <c r="D871" s="57">
        <f>VLOOKUP(N871,Keys!$D$3:$E$118,2)</f>
        <v>89502</v>
      </c>
      <c r="E871" s="12" t="str">
        <f>VLOOKUP(G871,Keys!$A$3:$B$30,2)</f>
        <v>Commercial - General -- Square Foot Values</v>
      </c>
      <c r="F871" s="19" t="str">
        <f t="shared" si="104"/>
        <v>AKA</v>
      </c>
      <c r="G871" s="21" t="str">
        <f t="shared" si="105"/>
        <v>Q</v>
      </c>
      <c r="H871" s="26" t="str">
        <f t="shared" si="107"/>
        <v>ftp://wcftp.washoecounty.us/outtoworld/Neighborhood_Atlas/AK.pdf</v>
      </c>
      <c r="I871" s="30" t="str">
        <f t="shared" si="108"/>
        <v>https://www2.washoecounty.us/assessor/cama/search_download.php?command=dnld&amp;list=nbcsearch&amp;nbc=AKAQ</v>
      </c>
      <c r="J871" s="11" t="s">
        <v>1279</v>
      </c>
      <c r="K871" s="23" t="s">
        <v>170</v>
      </c>
      <c r="N871" s="12" t="str">
        <f t="shared" si="109"/>
        <v>AK</v>
      </c>
      <c r="O871" s="12" t="str">
        <f t="shared" si="110"/>
        <v>A</v>
      </c>
      <c r="P871" s="12" t="str">
        <f t="shared" si="111"/>
        <v>Q</v>
      </c>
    </row>
    <row r="872" spans="1:16" x14ac:dyDescent="0.3">
      <c r="A872" s="16" t="str">
        <f t="shared" si="106"/>
        <v>Nightingale Manor Condos</v>
      </c>
      <c r="B872" s="52" t="str">
        <f>VLOOKUP(N872,Keys!$I$3:$J$21,2)</f>
        <v>South Washoe County</v>
      </c>
      <c r="C872" s="52" t="str">
        <f>VLOOKUP(D872,Keys!$Q$3:$S$31,2)</f>
        <v xml:space="preserve">Reno,  Hidden Valley          </v>
      </c>
      <c r="D872" s="57">
        <f>VLOOKUP(N872,Keys!$D$3:$E$118,2)</f>
        <v>89502</v>
      </c>
      <c r="E872" s="12" t="str">
        <f>VLOOKUP(G872,Keys!$A$3:$B$30,2)</f>
        <v>Condos / Townhouse - Site Values</v>
      </c>
      <c r="F872" s="19" t="str">
        <f t="shared" si="104"/>
        <v>AKD</v>
      </c>
      <c r="G872" s="21" t="str">
        <f t="shared" si="105"/>
        <v>A</v>
      </c>
      <c r="H872" s="26" t="str">
        <f t="shared" si="107"/>
        <v>ftp://wcftp.washoecounty.us/outtoworld/Neighborhood_Atlas/AK.pdf</v>
      </c>
      <c r="I872" s="30" t="str">
        <f t="shared" si="108"/>
        <v>https://www2.washoecounty.us/assessor/cama/search_download.php?command=dnld&amp;list=nbcsearch&amp;nbc=AKDA</v>
      </c>
      <c r="J872" s="11" t="s">
        <v>1279</v>
      </c>
      <c r="K872" s="23" t="s">
        <v>173</v>
      </c>
      <c r="N872" s="12" t="str">
        <f t="shared" si="109"/>
        <v>AK</v>
      </c>
      <c r="O872" s="12" t="str">
        <f t="shared" si="110"/>
        <v>A</v>
      </c>
      <c r="P872" s="12" t="str">
        <f t="shared" si="111"/>
        <v>A</v>
      </c>
    </row>
    <row r="873" spans="1:16" x14ac:dyDescent="0.3">
      <c r="A873" s="16" t="str">
        <f t="shared" si="106"/>
        <v>Common Area/Token Values</v>
      </c>
      <c r="B873" s="52" t="str">
        <f>VLOOKUP(N873,Keys!$I$3:$J$21,2)</f>
        <v>South Washoe County</v>
      </c>
      <c r="C873" s="52" t="str">
        <f>VLOOKUP(D873,Keys!$Q$3:$S$31,2)</f>
        <v xml:space="preserve">Reno,  Hidden Valley          </v>
      </c>
      <c r="D873" s="57">
        <f>VLOOKUP(N873,Keys!$D$3:$E$118,2)</f>
        <v>89502</v>
      </c>
      <c r="E873" s="12" t="str">
        <f>VLOOKUP(G873,Keys!$A$3:$B$30,2)</f>
        <v>Token Values -- Common Area / Splinters / Unbuildable</v>
      </c>
      <c r="F873" s="19" t="str">
        <f t="shared" si="104"/>
        <v>AKV</v>
      </c>
      <c r="G873" s="21" t="str">
        <f t="shared" si="105"/>
        <v>V</v>
      </c>
      <c r="H873" s="26" t="str">
        <f t="shared" si="107"/>
        <v>ftp://wcftp.washoecounty.us/outtoworld/Neighborhood_Atlas/AK.pdf</v>
      </c>
      <c r="I873" s="30" t="str">
        <f t="shared" si="108"/>
        <v>https://www2.washoecounty.us/assessor/cama/search_download.php?command=dnld&amp;list=nbcsearch&amp;nbc=AKVV</v>
      </c>
      <c r="J873" s="11" t="s">
        <v>1279</v>
      </c>
      <c r="K873" s="23" t="s">
        <v>176</v>
      </c>
      <c r="N873" s="12" t="str">
        <f t="shared" si="109"/>
        <v>AK</v>
      </c>
      <c r="O873" s="12" t="str">
        <f t="shared" si="110"/>
        <v>A</v>
      </c>
      <c r="P873" s="12" t="str">
        <f t="shared" si="111"/>
        <v>V</v>
      </c>
    </row>
    <row r="874" spans="1:16" x14ac:dyDescent="0.3">
      <c r="A874" s="16" t="str">
        <f t="shared" si="106"/>
        <v>Multi-Family</v>
      </c>
      <c r="B874" s="52" t="str">
        <f>VLOOKUP(N874,Keys!$I$3:$J$21,2)</f>
        <v>South Washoe County</v>
      </c>
      <c r="C874" s="52" t="str">
        <f>VLOOKUP(D874,Keys!$Q$3:$S$31,2)</f>
        <v xml:space="preserve">Reno,  Hidden Valley          </v>
      </c>
      <c r="D874" s="57">
        <f>VLOOKUP(N874,Keys!$D$3:$E$118,2)</f>
        <v>89502</v>
      </c>
      <c r="E874" s="12" t="str">
        <f>VLOOKUP(G874,Keys!$A$3:$B$30,2)</f>
        <v>MF - Low Density -- Site Values / SF / Unit (LUC 13, 30 thru 33)</v>
      </c>
      <c r="F874" s="19" t="str">
        <f t="shared" si="104"/>
        <v>ALB</v>
      </c>
      <c r="G874" s="21" t="str">
        <f t="shared" si="105"/>
        <v>K</v>
      </c>
      <c r="H874" s="26" t="str">
        <f t="shared" si="107"/>
        <v>ftp://wcftp.washoecounty.us/outtoworld/Neighborhood_Atlas/AL.pdf</v>
      </c>
      <c r="I874" s="30" t="str">
        <f t="shared" si="108"/>
        <v>https://www2.washoecounty.us/assessor/cama/search_download.php?command=dnld&amp;list=nbcsearch&amp;nbc=ALBK</v>
      </c>
      <c r="J874" s="11" t="s">
        <v>1279</v>
      </c>
      <c r="K874" s="23" t="s">
        <v>179</v>
      </c>
      <c r="N874" s="12" t="str">
        <f t="shared" si="109"/>
        <v>AL</v>
      </c>
      <c r="O874" s="12" t="str">
        <f t="shared" si="110"/>
        <v>A</v>
      </c>
      <c r="P874" s="12" t="str">
        <f t="shared" si="111"/>
        <v>K</v>
      </c>
    </row>
    <row r="875" spans="1:16" x14ac:dyDescent="0.3">
      <c r="A875" s="16" t="str">
        <f t="shared" si="106"/>
        <v>SFRs - 2.0 Q/C, 1950s built</v>
      </c>
      <c r="B875" s="52" t="str">
        <f>VLOOKUP(N875,Keys!$I$3:$J$21,2)</f>
        <v>South Washoe County</v>
      </c>
      <c r="C875" s="52" t="str">
        <f>VLOOKUP(D875,Keys!$Q$3:$S$31,2)</f>
        <v xml:space="preserve">Reno,  Hidden Valley          </v>
      </c>
      <c r="D875" s="57">
        <f>VLOOKUP(N875,Keys!$D$3:$E$118,2)</f>
        <v>89502</v>
      </c>
      <c r="E875" s="12" t="str">
        <f>VLOOKUP(G875,Keys!$A$3:$B$30,2)</f>
        <v>SFR 6,000 - 9,000 Sf Zoning -- Site Values</v>
      </c>
      <c r="F875" s="19" t="str">
        <f t="shared" si="104"/>
        <v>ALF</v>
      </c>
      <c r="G875" s="21" t="str">
        <f t="shared" si="105"/>
        <v>C</v>
      </c>
      <c r="H875" s="26" t="str">
        <f t="shared" si="107"/>
        <v>ftp://wcftp.washoecounty.us/outtoworld/Neighborhood_Atlas/AL.pdf</v>
      </c>
      <c r="I875" s="30" t="str">
        <f t="shared" si="108"/>
        <v>https://www2.washoecounty.us/assessor/cama/search_download.php?command=dnld&amp;list=nbcsearch&amp;nbc=ALFC</v>
      </c>
      <c r="J875" s="11" t="s">
        <v>1279</v>
      </c>
      <c r="K875" s="23" t="s">
        <v>182</v>
      </c>
      <c r="N875" s="12" t="str">
        <f t="shared" si="109"/>
        <v>AL</v>
      </c>
      <c r="O875" s="12" t="str">
        <f t="shared" si="110"/>
        <v>A</v>
      </c>
      <c r="P875" s="12" t="str">
        <f t="shared" si="111"/>
        <v>C</v>
      </c>
    </row>
    <row r="876" spans="1:16" x14ac:dyDescent="0.3">
      <c r="A876" s="16" t="str">
        <f t="shared" si="106"/>
        <v>Kietzke Ln. Commercial</v>
      </c>
      <c r="B876" s="52" t="str">
        <f>VLOOKUP(N876,Keys!$I$3:$J$21,2)</f>
        <v>South Washoe County</v>
      </c>
      <c r="C876" s="52" t="str">
        <f>VLOOKUP(D876,Keys!$Q$3:$S$31,2)</f>
        <v xml:space="preserve">Reno,  Hidden Valley          </v>
      </c>
      <c r="D876" s="57">
        <f>VLOOKUP(N876,Keys!$D$3:$E$118,2)</f>
        <v>89502</v>
      </c>
      <c r="E876" s="12" t="str">
        <f>VLOOKUP(G876,Keys!$A$3:$B$30,2)</f>
        <v>Commercial - General -- Square Foot Values</v>
      </c>
      <c r="F876" s="19" t="str">
        <f t="shared" si="104"/>
        <v>AMA</v>
      </c>
      <c r="G876" s="21" t="str">
        <f t="shared" si="105"/>
        <v>Q</v>
      </c>
      <c r="H876" s="26" t="str">
        <f t="shared" si="107"/>
        <v>ftp://wcftp.washoecounty.us/outtoworld/Neighborhood_Atlas/AM.pdf</v>
      </c>
      <c r="I876" s="30" t="str">
        <f t="shared" si="108"/>
        <v>https://www2.washoecounty.us/assessor/cama/search_download.php?command=dnld&amp;list=nbcsearch&amp;nbc=AMAQ</v>
      </c>
      <c r="J876" s="11" t="s">
        <v>1279</v>
      </c>
      <c r="K876" s="23" t="s">
        <v>185</v>
      </c>
      <c r="N876" s="12" t="str">
        <f t="shared" si="109"/>
        <v>AM</v>
      </c>
      <c r="O876" s="12" t="str">
        <f t="shared" si="110"/>
        <v>A</v>
      </c>
      <c r="P876" s="12" t="str">
        <f t="shared" si="111"/>
        <v>Q</v>
      </c>
    </row>
    <row r="877" spans="1:16" x14ac:dyDescent="0.3">
      <c r="A877" s="16" t="str">
        <f t="shared" si="106"/>
        <v>Indian Colony</v>
      </c>
      <c r="B877" s="52" t="str">
        <f>VLOOKUP(N877,Keys!$I$3:$J$21,2)</f>
        <v>South Washoe County</v>
      </c>
      <c r="C877" s="52" t="str">
        <f>VLOOKUP(D877,Keys!$Q$3:$S$31,2)</f>
        <v xml:space="preserve">Reno,  Hidden Valley          </v>
      </c>
      <c r="D877" s="57">
        <f>VLOOKUP(N877,Keys!$D$3:$E$118,2)</f>
        <v>89502</v>
      </c>
      <c r="E877" s="12" t="str">
        <f>VLOOKUP(G877,Keys!$A$3:$B$30,2)</f>
        <v>Centrally Assessed</v>
      </c>
      <c r="F877" s="19" t="str">
        <f t="shared" si="104"/>
        <v>AME</v>
      </c>
      <c r="G877" s="21" t="str">
        <f t="shared" si="105"/>
        <v>Z</v>
      </c>
      <c r="H877" s="26" t="str">
        <f t="shared" si="107"/>
        <v>ftp://wcftp.washoecounty.us/outtoworld/Neighborhood_Atlas/AM.pdf</v>
      </c>
      <c r="I877" s="30" t="str">
        <f t="shared" si="108"/>
        <v>https://www2.washoecounty.us/assessor/cama/search_download.php?command=dnld&amp;list=nbcsearch&amp;nbc=AMEZ</v>
      </c>
      <c r="J877" s="11" t="s">
        <v>1279</v>
      </c>
      <c r="K877" s="23" t="s">
        <v>188</v>
      </c>
      <c r="N877" s="12" t="str">
        <f t="shared" si="109"/>
        <v>AM</v>
      </c>
      <c r="O877" s="12" t="str">
        <f t="shared" si="110"/>
        <v>A</v>
      </c>
      <c r="P877" s="12" t="str">
        <f t="shared" si="111"/>
        <v>Z</v>
      </c>
    </row>
    <row r="878" spans="1:16" x14ac:dyDescent="0.3">
      <c r="A878" s="16" t="str">
        <f t="shared" si="106"/>
        <v>Government</v>
      </c>
      <c r="B878" s="52" t="str">
        <f>VLOOKUP(N878,Keys!$I$3:$J$21,2)</f>
        <v>South Washoe County</v>
      </c>
      <c r="C878" s="52" t="str">
        <f>VLOOKUP(D878,Keys!$Q$3:$S$31,2)</f>
        <v xml:space="preserve">Reno,  Hidden Valley          </v>
      </c>
      <c r="D878" s="57">
        <f>VLOOKUP(N878,Keys!$D$3:$E$118,2)</f>
        <v>89502</v>
      </c>
      <c r="E878" s="12" t="str">
        <f>VLOOKUP(G878,Keys!$A$3:$B$30,2)</f>
        <v>Centrally Assessed</v>
      </c>
      <c r="F878" s="19" t="str">
        <f t="shared" si="104"/>
        <v>AMY</v>
      </c>
      <c r="G878" s="21" t="str">
        <f t="shared" si="105"/>
        <v>Y</v>
      </c>
      <c r="H878" s="26" t="str">
        <f t="shared" si="107"/>
        <v>ftp://wcftp.washoecounty.us/outtoworld/Neighborhood_Atlas/AM.pdf</v>
      </c>
      <c r="I878" s="30" t="str">
        <f t="shared" si="108"/>
        <v>https://www2.washoecounty.us/assessor/cama/search_download.php?command=dnld&amp;list=nbcsearch&amp;nbc=AMYY</v>
      </c>
      <c r="J878" s="11" t="s">
        <v>1279</v>
      </c>
      <c r="K878" s="23" t="s">
        <v>191</v>
      </c>
      <c r="N878" s="12" t="str">
        <f t="shared" si="109"/>
        <v>AM</v>
      </c>
      <c r="O878" s="12" t="str">
        <f t="shared" si="110"/>
        <v>A</v>
      </c>
      <c r="P878" s="12" t="str">
        <f t="shared" si="111"/>
        <v>Y</v>
      </c>
    </row>
    <row r="879" spans="1:16" x14ac:dyDescent="0.3">
      <c r="A879" s="16" t="str">
        <f t="shared" si="106"/>
        <v>Multi-Family</v>
      </c>
      <c r="B879" s="52" t="str">
        <f>VLOOKUP(N879,Keys!$I$3:$J$21,2)</f>
        <v>South Washoe County</v>
      </c>
      <c r="C879" s="52" t="str">
        <f>VLOOKUP(D879,Keys!$Q$3:$S$31,2)</f>
        <v xml:space="preserve">Reno            </v>
      </c>
      <c r="D879" s="57">
        <f>VLOOKUP(N879,Keys!$D$3:$E$118,2)</f>
        <v>89509</v>
      </c>
      <c r="E879" s="12" t="str">
        <f>VLOOKUP(G879,Keys!$A$3:$B$30,2)</f>
        <v>MF - Low Density -- Site Values / SF / Unit (LUC 13, 30 thru 33)</v>
      </c>
      <c r="F879" s="19" t="str">
        <f t="shared" si="104"/>
        <v>ANA</v>
      </c>
      <c r="G879" s="21" t="str">
        <f t="shared" si="105"/>
        <v>K</v>
      </c>
      <c r="H879" s="26" t="str">
        <f t="shared" si="107"/>
        <v>ftp://wcftp.washoecounty.us/outtoworld/Neighborhood_Atlas/AN.pdf</v>
      </c>
      <c r="I879" s="30" t="str">
        <f t="shared" si="108"/>
        <v>https://www2.washoecounty.us/assessor/cama/search_download.php?command=dnld&amp;list=nbcsearch&amp;nbc=ANAK</v>
      </c>
      <c r="J879" s="11" t="s">
        <v>1279</v>
      </c>
      <c r="K879" s="23" t="s">
        <v>194</v>
      </c>
      <c r="N879" s="12" t="str">
        <f t="shared" si="109"/>
        <v>AN</v>
      </c>
      <c r="O879" s="12" t="str">
        <f t="shared" si="110"/>
        <v>A</v>
      </c>
      <c r="P879" s="12" t="str">
        <f t="shared" si="111"/>
        <v>K</v>
      </c>
    </row>
    <row r="880" spans="1:16" x14ac:dyDescent="0.3">
      <c r="A880" s="16" t="str">
        <f t="shared" si="106"/>
        <v>Office Condos</v>
      </c>
      <c r="B880" s="52" t="str">
        <f>VLOOKUP(N880,Keys!$I$3:$J$21,2)</f>
        <v>South Washoe County</v>
      </c>
      <c r="C880" s="52" t="str">
        <f>VLOOKUP(D880,Keys!$Q$3:$S$31,2)</f>
        <v xml:space="preserve">Reno            </v>
      </c>
      <c r="D880" s="57">
        <f>VLOOKUP(N880,Keys!$D$3:$E$118,2)</f>
        <v>89509</v>
      </c>
      <c r="E880" s="12" t="str">
        <f>VLOOKUP(G880,Keys!$A$3:$B$30,2)</f>
        <v>Office Condos -- Square Foot / Site Values</v>
      </c>
      <c r="F880" s="19" t="str">
        <f t="shared" si="104"/>
        <v>AND</v>
      </c>
      <c r="G880" s="21" t="str">
        <f t="shared" si="105"/>
        <v>P</v>
      </c>
      <c r="H880" s="26" t="str">
        <f t="shared" si="107"/>
        <v>ftp://wcftp.washoecounty.us/outtoworld/Neighborhood_Atlas/AN.pdf</v>
      </c>
      <c r="I880" s="30" t="str">
        <f t="shared" si="108"/>
        <v>https://www2.washoecounty.us/assessor/cama/search_download.php?command=dnld&amp;list=nbcsearch&amp;nbc=ANDP</v>
      </c>
      <c r="J880" s="11" t="s">
        <v>1279</v>
      </c>
      <c r="K880" s="23" t="s">
        <v>197</v>
      </c>
      <c r="N880" s="12" t="str">
        <f t="shared" si="109"/>
        <v>AN</v>
      </c>
      <c r="O880" s="12" t="str">
        <f t="shared" si="110"/>
        <v>A</v>
      </c>
      <c r="P880" s="12" t="str">
        <f t="shared" si="111"/>
        <v>P</v>
      </c>
    </row>
    <row r="881" spans="1:16" x14ac:dyDescent="0.3">
      <c r="A881" s="16" t="str">
        <f t="shared" si="106"/>
        <v>Manzanita West</v>
      </c>
      <c r="B881" s="52" t="str">
        <f>VLOOKUP(N881,Keys!$I$3:$J$21,2)</f>
        <v>South Washoe County</v>
      </c>
      <c r="C881" s="52" t="str">
        <f>VLOOKUP(D881,Keys!$Q$3:$S$31,2)</f>
        <v xml:space="preserve">Reno            </v>
      </c>
      <c r="D881" s="57">
        <f>VLOOKUP(N881,Keys!$D$3:$E$118,2)</f>
        <v>89509</v>
      </c>
      <c r="E881" s="12" t="str">
        <f>VLOOKUP(G881,Keys!$A$3:$B$30,2)</f>
        <v>SFR 1/2 Acre Zoniing -- Site Values</v>
      </c>
      <c r="F881" s="19" t="str">
        <f t="shared" si="104"/>
        <v>ANF</v>
      </c>
      <c r="G881" s="21" t="str">
        <f t="shared" si="105"/>
        <v>E</v>
      </c>
      <c r="H881" s="26" t="str">
        <f t="shared" si="107"/>
        <v>ftp://wcftp.washoecounty.us/outtoworld/Neighborhood_Atlas/AN.pdf</v>
      </c>
      <c r="I881" s="30" t="str">
        <f t="shared" si="108"/>
        <v>https://www2.washoecounty.us/assessor/cama/search_download.php?command=dnld&amp;list=nbcsearch&amp;nbc=ANFE</v>
      </c>
      <c r="J881" s="11" t="s">
        <v>1279</v>
      </c>
      <c r="K881" s="23" t="s">
        <v>200</v>
      </c>
      <c r="N881" s="12" t="str">
        <f t="shared" si="109"/>
        <v>AN</v>
      </c>
      <c r="O881" s="12" t="str">
        <f t="shared" si="110"/>
        <v>A</v>
      </c>
      <c r="P881" s="12" t="str">
        <f t="shared" si="111"/>
        <v>E</v>
      </c>
    </row>
    <row r="882" spans="1:16" x14ac:dyDescent="0.3">
      <c r="A882" s="16" t="str">
        <f t="shared" si="106"/>
        <v>Warren Estates</v>
      </c>
      <c r="B882" s="52" t="str">
        <f>VLOOKUP(N882,Keys!$I$3:$J$21,2)</f>
        <v>South Washoe County</v>
      </c>
      <c r="C882" s="52" t="str">
        <f>VLOOKUP(D882,Keys!$Q$3:$S$31,2)</f>
        <v xml:space="preserve">Reno            </v>
      </c>
      <c r="D882" s="57">
        <f>VLOOKUP(N882,Keys!$D$3:$E$118,2)</f>
        <v>89509</v>
      </c>
      <c r="E882" s="12" t="str">
        <f>VLOOKUP(G882,Keys!$A$3:$B$30,2)</f>
        <v>SFR 1/2 Acre Zoniing -- Site Values</v>
      </c>
      <c r="F882" s="19" t="str">
        <f t="shared" si="104"/>
        <v>ANH</v>
      </c>
      <c r="G882" s="21" t="str">
        <f t="shared" si="105"/>
        <v>E</v>
      </c>
      <c r="H882" s="26" t="str">
        <f t="shared" si="107"/>
        <v>ftp://wcftp.washoecounty.us/outtoworld/Neighborhood_Atlas/AN.pdf</v>
      </c>
      <c r="I882" s="30" t="str">
        <f t="shared" si="108"/>
        <v>https://www2.washoecounty.us/assessor/cama/search_download.php?command=dnld&amp;list=nbcsearch&amp;nbc=ANHE</v>
      </c>
      <c r="J882" s="11" t="s">
        <v>1279</v>
      </c>
      <c r="K882" s="23" t="s">
        <v>203</v>
      </c>
      <c r="N882" s="12" t="str">
        <f t="shared" si="109"/>
        <v>AN</v>
      </c>
      <c r="O882" s="12" t="str">
        <f t="shared" si="110"/>
        <v>A</v>
      </c>
      <c r="P882" s="12" t="str">
        <f t="shared" si="111"/>
        <v>E</v>
      </c>
    </row>
    <row r="883" spans="1:16" x14ac:dyDescent="0.3">
      <c r="A883" s="16" t="str">
        <f t="shared" si="106"/>
        <v>Lakeridge Terrace Condos</v>
      </c>
      <c r="B883" s="52" t="str">
        <f>VLOOKUP(N883,Keys!$I$3:$J$21,2)</f>
        <v>South Washoe County</v>
      </c>
      <c r="C883" s="52" t="str">
        <f>VLOOKUP(D883,Keys!$Q$3:$S$31,2)</f>
        <v xml:space="preserve">Reno            </v>
      </c>
      <c r="D883" s="57">
        <f>VLOOKUP(N883,Keys!$D$3:$E$118,2)</f>
        <v>89509</v>
      </c>
      <c r="E883" s="12" t="str">
        <f>VLOOKUP(G883,Keys!$A$3:$B$30,2)</f>
        <v>Condos / Townhouse - Site Values</v>
      </c>
      <c r="F883" s="19" t="str">
        <f t="shared" si="104"/>
        <v>ANK</v>
      </c>
      <c r="G883" s="21" t="str">
        <f t="shared" si="105"/>
        <v>A</v>
      </c>
      <c r="H883" s="26" t="str">
        <f t="shared" si="107"/>
        <v>ftp://wcftp.washoecounty.us/outtoworld/Neighborhood_Atlas/AN.pdf</v>
      </c>
      <c r="I883" s="30" t="str">
        <f t="shared" si="108"/>
        <v>https://www2.washoecounty.us/assessor/cama/search_download.php?command=dnld&amp;list=nbcsearch&amp;nbc=ANKA</v>
      </c>
      <c r="J883" s="11" t="s">
        <v>1279</v>
      </c>
      <c r="K883" s="23" t="s">
        <v>206</v>
      </c>
      <c r="N883" s="12" t="str">
        <f t="shared" si="109"/>
        <v>AN</v>
      </c>
      <c r="O883" s="12" t="str">
        <f t="shared" si="110"/>
        <v>A</v>
      </c>
      <c r="P883" s="12" t="str">
        <f t="shared" si="111"/>
        <v>A</v>
      </c>
    </row>
    <row r="884" spans="1:16" x14ac:dyDescent="0.3">
      <c r="A884" s="16" t="str">
        <f t="shared" si="106"/>
        <v>Chevy Chase Dr. SFRs</v>
      </c>
      <c r="B884" s="52" t="str">
        <f>VLOOKUP(N884,Keys!$I$3:$J$21,2)</f>
        <v>South Washoe County</v>
      </c>
      <c r="C884" s="52" t="str">
        <f>VLOOKUP(D884,Keys!$Q$3:$S$31,2)</f>
        <v xml:space="preserve">Reno            </v>
      </c>
      <c r="D884" s="57">
        <f>VLOOKUP(N884,Keys!$D$3:$E$118,2)</f>
        <v>89509</v>
      </c>
      <c r="E884" s="12" t="str">
        <f>VLOOKUP(G884,Keys!$A$3:$B$30,2)</f>
        <v>SFR 12,000 - 15,000 Sf Zoning -- Site Values</v>
      </c>
      <c r="F884" s="19" t="str">
        <f t="shared" si="104"/>
        <v>ANN</v>
      </c>
      <c r="G884" s="21" t="str">
        <f t="shared" si="105"/>
        <v>D</v>
      </c>
      <c r="H884" s="26" t="str">
        <f t="shared" si="107"/>
        <v>ftp://wcftp.washoecounty.us/outtoworld/Neighborhood_Atlas/AN.pdf</v>
      </c>
      <c r="I884" s="30" t="str">
        <f t="shared" si="108"/>
        <v>https://www2.washoecounty.us/assessor/cama/search_download.php?command=dnld&amp;list=nbcsearch&amp;nbc=ANND</v>
      </c>
      <c r="J884" s="11" t="s">
        <v>1279</v>
      </c>
      <c r="K884" s="23" t="s">
        <v>209</v>
      </c>
      <c r="N884" s="12" t="str">
        <f t="shared" si="109"/>
        <v>AN</v>
      </c>
      <c r="O884" s="12" t="str">
        <f t="shared" si="110"/>
        <v>A</v>
      </c>
      <c r="P884" s="12" t="str">
        <f t="shared" si="111"/>
        <v>D</v>
      </c>
    </row>
    <row r="885" spans="1:16" x14ac:dyDescent="0.3">
      <c r="A885" s="16" t="str">
        <f t="shared" si="106"/>
        <v>Skyline SFRs</v>
      </c>
      <c r="B885" s="52" t="str">
        <f>VLOOKUP(N885,Keys!$I$3:$J$21,2)</f>
        <v>South Washoe County</v>
      </c>
      <c r="C885" s="52" t="str">
        <f>VLOOKUP(D885,Keys!$Q$3:$S$31,2)</f>
        <v xml:space="preserve">Reno            </v>
      </c>
      <c r="D885" s="57">
        <f>VLOOKUP(N885,Keys!$D$3:$E$118,2)</f>
        <v>89509</v>
      </c>
      <c r="E885" s="12" t="str">
        <f>VLOOKUP(G885,Keys!$A$3:$B$30,2)</f>
        <v>SFR 12,000 - 15,000 Sf Zoning -- Site Values</v>
      </c>
      <c r="F885" s="19" t="str">
        <f t="shared" si="104"/>
        <v>ANQ</v>
      </c>
      <c r="G885" s="21" t="str">
        <f t="shared" si="105"/>
        <v>D</v>
      </c>
      <c r="H885" s="26" t="str">
        <f t="shared" si="107"/>
        <v>ftp://wcftp.washoecounty.us/outtoworld/Neighborhood_Atlas/AN.pdf</v>
      </c>
      <c r="I885" s="30" t="str">
        <f t="shared" si="108"/>
        <v>https://www2.washoecounty.us/assessor/cama/search_download.php?command=dnld&amp;list=nbcsearch&amp;nbc=ANQD</v>
      </c>
      <c r="J885" s="11" t="s">
        <v>1279</v>
      </c>
      <c r="K885" s="23" t="s">
        <v>212</v>
      </c>
      <c r="N885" s="12" t="str">
        <f t="shared" si="109"/>
        <v>AN</v>
      </c>
      <c r="O885" s="12" t="str">
        <f t="shared" si="110"/>
        <v>A</v>
      </c>
      <c r="P885" s="12" t="str">
        <f t="shared" si="111"/>
        <v>D</v>
      </c>
    </row>
    <row r="886" spans="1:16" x14ac:dyDescent="0.3">
      <c r="A886" s="16" t="str">
        <f t="shared" si="106"/>
        <v>Vista Del Sur SFRs</v>
      </c>
      <c r="B886" s="52" t="str">
        <f>VLOOKUP(N886,Keys!$I$3:$J$21,2)</f>
        <v>South Washoe County</v>
      </c>
      <c r="C886" s="52" t="str">
        <f>VLOOKUP(D886,Keys!$Q$3:$S$31,2)</f>
        <v xml:space="preserve">Reno            </v>
      </c>
      <c r="D886" s="57">
        <f>VLOOKUP(N886,Keys!$D$3:$E$118,2)</f>
        <v>89509</v>
      </c>
      <c r="E886" s="12" t="str">
        <f>VLOOKUP(G886,Keys!$A$3:$B$30,2)</f>
        <v>SFR &lt; 6,000 Sf -- Patio Homes -- Site Values</v>
      </c>
      <c r="F886" s="19" t="str">
        <f t="shared" si="104"/>
        <v>ANS</v>
      </c>
      <c r="G886" s="21" t="str">
        <f t="shared" si="105"/>
        <v>B</v>
      </c>
      <c r="H886" s="26" t="str">
        <f t="shared" si="107"/>
        <v>ftp://wcftp.washoecounty.us/outtoworld/Neighborhood_Atlas/AN.pdf</v>
      </c>
      <c r="I886" s="30" t="str">
        <f t="shared" si="108"/>
        <v>https://www2.washoecounty.us/assessor/cama/search_download.php?command=dnld&amp;list=nbcsearch&amp;nbc=ANSB</v>
      </c>
      <c r="J886" s="11" t="s">
        <v>1279</v>
      </c>
      <c r="K886" s="23" t="s">
        <v>215</v>
      </c>
      <c r="N886" s="12" t="str">
        <f t="shared" si="109"/>
        <v>AN</v>
      </c>
      <c r="O886" s="12" t="str">
        <f t="shared" si="110"/>
        <v>A</v>
      </c>
      <c r="P886" s="12" t="str">
        <f t="shared" si="111"/>
        <v>B</v>
      </c>
    </row>
    <row r="887" spans="1:16" x14ac:dyDescent="0.3">
      <c r="A887" s="16" t="str">
        <f t="shared" si="106"/>
        <v>Skyline Village Condos</v>
      </c>
      <c r="B887" s="52" t="str">
        <f>VLOOKUP(N887,Keys!$I$3:$J$21,2)</f>
        <v>South Washoe County</v>
      </c>
      <c r="C887" s="52" t="str">
        <f>VLOOKUP(D887,Keys!$Q$3:$S$31,2)</f>
        <v xml:space="preserve">Reno            </v>
      </c>
      <c r="D887" s="57">
        <f>VLOOKUP(N887,Keys!$D$3:$E$118,2)</f>
        <v>89509</v>
      </c>
      <c r="E887" s="12" t="str">
        <f>VLOOKUP(G887,Keys!$A$3:$B$30,2)</f>
        <v>Condos / Townhouse - Site Values</v>
      </c>
      <c r="F887" s="19" t="str">
        <f t="shared" si="104"/>
        <v>ANV</v>
      </c>
      <c r="G887" s="21" t="str">
        <f t="shared" si="105"/>
        <v>A</v>
      </c>
      <c r="H887" s="26" t="str">
        <f t="shared" si="107"/>
        <v>ftp://wcftp.washoecounty.us/outtoworld/Neighborhood_Atlas/AN.pdf</v>
      </c>
      <c r="I887" s="30" t="str">
        <f t="shared" si="108"/>
        <v>https://www2.washoecounty.us/assessor/cama/search_download.php?command=dnld&amp;list=nbcsearch&amp;nbc=ANVA</v>
      </c>
      <c r="J887" s="11" t="s">
        <v>1279</v>
      </c>
      <c r="K887" s="23" t="s">
        <v>218</v>
      </c>
      <c r="N887" s="12" t="str">
        <f t="shared" si="109"/>
        <v>AN</v>
      </c>
      <c r="O887" s="12" t="str">
        <f t="shared" si="110"/>
        <v>A</v>
      </c>
      <c r="P887" s="12" t="str">
        <f t="shared" si="111"/>
        <v>A</v>
      </c>
    </row>
    <row r="888" spans="1:16" x14ac:dyDescent="0.3">
      <c r="A888" s="16" t="str">
        <f t="shared" si="106"/>
        <v>Government</v>
      </c>
      <c r="B888" s="52" t="str">
        <f>VLOOKUP(N888,Keys!$I$3:$J$21,2)</f>
        <v>South Washoe County</v>
      </c>
      <c r="C888" s="52" t="str">
        <f>VLOOKUP(D888,Keys!$Q$3:$S$31,2)</f>
        <v xml:space="preserve">Reno            </v>
      </c>
      <c r="D888" s="57">
        <f>VLOOKUP(N888,Keys!$D$3:$E$118,2)</f>
        <v>89509</v>
      </c>
      <c r="E888" s="12" t="str">
        <f>VLOOKUP(G888,Keys!$A$3:$B$30,2)</f>
        <v>Centrally Assessed</v>
      </c>
      <c r="F888" s="19" t="str">
        <f t="shared" si="104"/>
        <v>ANY</v>
      </c>
      <c r="G888" s="21" t="str">
        <f t="shared" si="105"/>
        <v>Y</v>
      </c>
      <c r="H888" s="26" t="str">
        <f t="shared" si="107"/>
        <v>ftp://wcftp.washoecounty.us/outtoworld/Neighborhood_Atlas/AN.pdf</v>
      </c>
      <c r="I888" s="30" t="str">
        <f t="shared" si="108"/>
        <v>https://www2.washoecounty.us/assessor/cama/search_download.php?command=dnld&amp;list=nbcsearch&amp;nbc=ANYY</v>
      </c>
      <c r="J888" s="11" t="s">
        <v>1279</v>
      </c>
      <c r="K888" s="23" t="s">
        <v>221</v>
      </c>
      <c r="N888" s="12" t="str">
        <f t="shared" si="109"/>
        <v>AN</v>
      </c>
      <c r="O888" s="12" t="str">
        <f t="shared" si="110"/>
        <v>A</v>
      </c>
      <c r="P888" s="12" t="str">
        <f t="shared" si="111"/>
        <v>Y</v>
      </c>
    </row>
    <row r="889" spans="1:16" x14ac:dyDescent="0.3">
      <c r="A889" s="16" t="str">
        <f t="shared" si="106"/>
        <v>Reno Casinos Downtown</v>
      </c>
      <c r="B889" s="52" t="str">
        <f>VLOOKUP(N889,Keys!$I$3:$J$21,2)</f>
        <v>South Washoe County</v>
      </c>
      <c r="C889" s="52" t="str">
        <f>VLOOKUP(D889,Keys!$Q$3:$S$31,2)</f>
        <v xml:space="preserve">Reno            </v>
      </c>
      <c r="D889" s="57">
        <f>VLOOKUP(N889,Keys!$D$3:$E$118,2)</f>
        <v>89501</v>
      </c>
      <c r="E889" s="12" t="str">
        <f>VLOOKUP(G889,Keys!$A$3:$B$30,2)</f>
        <v>Casino -- Square Foot Values</v>
      </c>
      <c r="F889" s="19" t="str">
        <f t="shared" si="104"/>
        <v>AOA</v>
      </c>
      <c r="G889" s="21" t="str">
        <f t="shared" si="105"/>
        <v>S</v>
      </c>
      <c r="H889" s="26" t="str">
        <f t="shared" si="107"/>
        <v>ftp://wcftp.washoecounty.us/outtoworld/Neighborhood_Atlas/AO.pdf</v>
      </c>
      <c r="I889" s="30" t="str">
        <f t="shared" si="108"/>
        <v>https://www2.washoecounty.us/assessor/cama/search_download.php?command=dnld&amp;list=nbcsearch&amp;nbc=AOAS</v>
      </c>
      <c r="J889" s="11" t="s">
        <v>1279</v>
      </c>
      <c r="K889" s="23" t="s">
        <v>224</v>
      </c>
      <c r="N889" s="12" t="str">
        <f t="shared" si="109"/>
        <v>AO</v>
      </c>
      <c r="O889" s="12" t="str">
        <f t="shared" si="110"/>
        <v>A</v>
      </c>
      <c r="P889" s="12" t="str">
        <f t="shared" si="111"/>
        <v>S</v>
      </c>
    </row>
    <row r="890" spans="1:16" x14ac:dyDescent="0.3">
      <c r="A890" s="16" t="str">
        <f t="shared" si="106"/>
        <v>Montage</v>
      </c>
      <c r="B890" s="52" t="str">
        <f>VLOOKUP(N890,Keys!$I$3:$J$21,2)</f>
        <v>South Washoe County</v>
      </c>
      <c r="C890" s="52" t="str">
        <f>VLOOKUP(D890,Keys!$Q$3:$S$31,2)</f>
        <v xml:space="preserve">Reno            </v>
      </c>
      <c r="D890" s="57">
        <f>VLOOKUP(N890,Keys!$D$3:$E$118,2)</f>
        <v>89501</v>
      </c>
      <c r="E890" s="12" t="str">
        <f>VLOOKUP(G890,Keys!$A$3:$B$30,2)</f>
        <v>Condos / Townhouse - Site Values</v>
      </c>
      <c r="F890" s="19" t="str">
        <f t="shared" si="104"/>
        <v>AOD</v>
      </c>
      <c r="G890" s="21" t="str">
        <f t="shared" si="105"/>
        <v>A</v>
      </c>
      <c r="H890" s="26" t="str">
        <f t="shared" si="107"/>
        <v>ftp://wcftp.washoecounty.us/outtoworld/Neighborhood_Atlas/AO.pdf</v>
      </c>
      <c r="I890" s="30" t="str">
        <f t="shared" si="108"/>
        <v>https://www2.washoecounty.us/assessor/cama/search_download.php?command=dnld&amp;list=nbcsearch&amp;nbc=AODA</v>
      </c>
      <c r="J890" s="11" t="s">
        <v>1279</v>
      </c>
      <c r="K890" s="23" t="s">
        <v>227</v>
      </c>
      <c r="N890" s="12" t="str">
        <f t="shared" si="109"/>
        <v>AO</v>
      </c>
      <c r="O890" s="12" t="str">
        <f t="shared" si="110"/>
        <v>A</v>
      </c>
      <c r="P890" s="12" t="str">
        <f t="shared" si="111"/>
        <v>A</v>
      </c>
    </row>
    <row r="891" spans="1:16" x14ac:dyDescent="0.3">
      <c r="A891" s="16" t="str">
        <f t="shared" si="106"/>
        <v>Belvedere Towers</v>
      </c>
      <c r="B891" s="52" t="str">
        <f>VLOOKUP(N891,Keys!$I$3:$J$21,2)</f>
        <v>South Washoe County</v>
      </c>
      <c r="C891" s="52" t="str">
        <f>VLOOKUP(D891,Keys!$Q$3:$S$31,2)</f>
        <v xml:space="preserve">Reno            </v>
      </c>
      <c r="D891" s="57">
        <f>VLOOKUP(N891,Keys!$D$3:$E$118,2)</f>
        <v>89501</v>
      </c>
      <c r="E891" s="12" t="str">
        <f>VLOOKUP(G891,Keys!$A$3:$B$30,2)</f>
        <v>Condos / Townhouse - Site Values</v>
      </c>
      <c r="F891" s="19" t="str">
        <f t="shared" si="104"/>
        <v>AOH</v>
      </c>
      <c r="G891" s="21" t="str">
        <f t="shared" si="105"/>
        <v>A</v>
      </c>
      <c r="H891" s="26" t="str">
        <f t="shared" si="107"/>
        <v>ftp://wcftp.washoecounty.us/outtoworld/Neighborhood_Atlas/AO.pdf</v>
      </c>
      <c r="I891" s="30" t="str">
        <f t="shared" si="108"/>
        <v>https://www2.washoecounty.us/assessor/cama/search_download.php?command=dnld&amp;list=nbcsearch&amp;nbc=AOHA</v>
      </c>
      <c r="J891" s="11" t="s">
        <v>1279</v>
      </c>
      <c r="K891" s="23" t="s">
        <v>230</v>
      </c>
      <c r="N891" s="12" t="str">
        <f t="shared" si="109"/>
        <v>AO</v>
      </c>
      <c r="O891" s="12" t="str">
        <f t="shared" si="110"/>
        <v>A</v>
      </c>
      <c r="P891" s="12" t="str">
        <f t="shared" si="111"/>
        <v>A</v>
      </c>
    </row>
    <row r="892" spans="1:16" x14ac:dyDescent="0.3">
      <c r="A892" s="16" t="str">
        <f t="shared" si="106"/>
        <v>Multi-Family</v>
      </c>
      <c r="B892" s="52" t="str">
        <f>VLOOKUP(N892,Keys!$I$3:$J$21,2)</f>
        <v>South Washoe County</v>
      </c>
      <c r="C892" s="52" t="str">
        <f>VLOOKUP(D892,Keys!$Q$3:$S$31,2)</f>
        <v xml:space="preserve">Reno            </v>
      </c>
      <c r="D892" s="57">
        <f>VLOOKUP(N892,Keys!$D$3:$E$118,2)</f>
        <v>89501</v>
      </c>
      <c r="E892" s="12" t="str">
        <f>VLOOKUP(G892,Keys!$A$3:$B$30,2)</f>
        <v>MF - Low Density -- Site Values / SF / Unit (LUC 13, 30 thru 33)</v>
      </c>
      <c r="F892" s="19" t="str">
        <f t="shared" si="104"/>
        <v>AOK</v>
      </c>
      <c r="G892" s="21" t="str">
        <f t="shared" si="105"/>
        <v>K</v>
      </c>
      <c r="H892" s="26" t="str">
        <f t="shared" si="107"/>
        <v>ftp://wcftp.washoecounty.us/outtoworld/Neighborhood_Atlas/AO.pdf</v>
      </c>
      <c r="I892" s="30" t="str">
        <f t="shared" si="108"/>
        <v>https://www2.washoecounty.us/assessor/cama/search_download.php?command=dnld&amp;list=nbcsearch&amp;nbc=AOKK</v>
      </c>
      <c r="J892" s="11" t="s">
        <v>1279</v>
      </c>
      <c r="K892" s="23" t="s">
        <v>233</v>
      </c>
      <c r="N892" s="12" t="str">
        <f t="shared" si="109"/>
        <v>AO</v>
      </c>
      <c r="O892" s="12" t="str">
        <f t="shared" si="110"/>
        <v>A</v>
      </c>
      <c r="P892" s="12" t="str">
        <f t="shared" si="111"/>
        <v>K</v>
      </c>
    </row>
    <row r="893" spans="1:16" x14ac:dyDescent="0.3">
      <c r="A893" s="16" t="str">
        <f t="shared" si="106"/>
        <v>Condos</v>
      </c>
      <c r="B893" s="52" t="str">
        <f>VLOOKUP(N893,Keys!$I$3:$J$21,2)</f>
        <v>South Washoe County</v>
      </c>
      <c r="C893" s="52" t="str">
        <f>VLOOKUP(D893,Keys!$Q$3:$S$31,2)</f>
        <v xml:space="preserve">Reno,  Lawton          </v>
      </c>
      <c r="D893" s="57">
        <f>VLOOKUP(N893,Keys!$D$3:$E$118,2)</f>
        <v>89503</v>
      </c>
      <c r="E893" s="12" t="str">
        <f>VLOOKUP(G893,Keys!$A$3:$B$30,2)</f>
        <v>Condos / Townhouse - Site Values</v>
      </c>
      <c r="F893" s="19" t="str">
        <f t="shared" si="104"/>
        <v>BAA</v>
      </c>
      <c r="G893" s="21" t="str">
        <f t="shared" si="105"/>
        <v>A</v>
      </c>
      <c r="H893" s="26" t="str">
        <f t="shared" si="107"/>
        <v>ftp://wcftp.washoecounty.us/outtoworld/Neighborhood_Atlas/BA.pdf</v>
      </c>
      <c r="I893" s="30" t="str">
        <f t="shared" si="108"/>
        <v>https://www2.washoecounty.us/assessor/cama/search_download.php?command=dnld&amp;list=nbcsearch&amp;nbc=BAAA</v>
      </c>
      <c r="J893" s="11" t="s">
        <v>1279</v>
      </c>
      <c r="K893" s="23" t="s">
        <v>236</v>
      </c>
      <c r="N893" s="12" t="str">
        <f t="shared" si="109"/>
        <v>BA</v>
      </c>
      <c r="O893" s="12" t="str">
        <f t="shared" si="110"/>
        <v>B</v>
      </c>
      <c r="P893" s="12" t="str">
        <f t="shared" si="111"/>
        <v>A</v>
      </c>
    </row>
    <row r="894" spans="1:16" x14ac:dyDescent="0.3">
      <c r="A894" s="16" t="str">
        <f t="shared" si="106"/>
        <v>Vacant Multi Family</v>
      </c>
      <c r="B894" s="52" t="str">
        <f>VLOOKUP(N894,Keys!$I$3:$J$21,2)</f>
        <v>South Washoe County</v>
      </c>
      <c r="C894" s="52" t="str">
        <f>VLOOKUP(D894,Keys!$Q$3:$S$31,2)</f>
        <v xml:space="preserve">Reno,  Lawton          </v>
      </c>
      <c r="D894" s="57">
        <f>VLOOKUP(N894,Keys!$D$3:$E$118,2)</f>
        <v>89503</v>
      </c>
      <c r="E894" s="12" t="str">
        <f>VLOOKUP(G894,Keys!$A$3:$B$30,2)</f>
        <v>MF - Low Density -- Site Values / SF / Unit (LUC 13, 30 thru 33)</v>
      </c>
      <c r="F894" s="19" t="str">
        <f t="shared" si="104"/>
        <v>BAC</v>
      </c>
      <c r="G894" s="21" t="str">
        <f t="shared" si="105"/>
        <v>K</v>
      </c>
      <c r="H894" s="26" t="str">
        <f t="shared" si="107"/>
        <v>ftp://wcftp.washoecounty.us/outtoworld/Neighborhood_Atlas/BA.pdf</v>
      </c>
      <c r="I894" s="30" t="str">
        <f t="shared" si="108"/>
        <v>https://www2.washoecounty.us/assessor/cama/search_download.php?command=dnld&amp;list=nbcsearch&amp;nbc=BACK</v>
      </c>
      <c r="J894" s="11" t="s">
        <v>1279</v>
      </c>
      <c r="K894" s="23" t="s">
        <v>239</v>
      </c>
      <c r="N894" s="12" t="str">
        <f t="shared" si="109"/>
        <v>BA</v>
      </c>
      <c r="O894" s="12" t="str">
        <f t="shared" si="110"/>
        <v>B</v>
      </c>
      <c r="P894" s="12" t="str">
        <f t="shared" si="111"/>
        <v>K</v>
      </c>
    </row>
    <row r="895" spans="1:16" x14ac:dyDescent="0.3">
      <c r="A895" s="16" t="str">
        <f t="shared" si="106"/>
        <v>SFRs</v>
      </c>
      <c r="B895" s="52" t="str">
        <f>VLOOKUP(N895,Keys!$I$3:$J$21,2)</f>
        <v>South Washoe County</v>
      </c>
      <c r="C895" s="52" t="str">
        <f>VLOOKUP(D895,Keys!$Q$3:$S$31,2)</f>
        <v xml:space="preserve">Reno,  Lawton          </v>
      </c>
      <c r="D895" s="57">
        <f>VLOOKUP(N895,Keys!$D$3:$E$118,2)</f>
        <v>89503</v>
      </c>
      <c r="E895" s="12" t="str">
        <f>VLOOKUP(G895,Keys!$A$3:$B$30,2)</f>
        <v>SFR 6,000 - 9,000 Sf Zoning -- Site Values</v>
      </c>
      <c r="F895" s="19" t="str">
        <f t="shared" si="104"/>
        <v>BAF</v>
      </c>
      <c r="G895" s="21" t="str">
        <f t="shared" si="105"/>
        <v>C</v>
      </c>
      <c r="H895" s="26" t="str">
        <f t="shared" si="107"/>
        <v>ftp://wcftp.washoecounty.us/outtoworld/Neighborhood_Atlas/BA.pdf</v>
      </c>
      <c r="I895" s="30" t="str">
        <f t="shared" si="108"/>
        <v>https://www2.washoecounty.us/assessor/cama/search_download.php?command=dnld&amp;list=nbcsearch&amp;nbc=BAFC</v>
      </c>
      <c r="J895" s="11" t="s">
        <v>1279</v>
      </c>
      <c r="K895" s="23" t="s">
        <v>242</v>
      </c>
      <c r="N895" s="12" t="str">
        <f t="shared" si="109"/>
        <v>BA</v>
      </c>
      <c r="O895" s="12" t="str">
        <f t="shared" si="110"/>
        <v>B</v>
      </c>
      <c r="P895" s="12" t="str">
        <f t="shared" si="111"/>
        <v>C</v>
      </c>
    </row>
    <row r="896" spans="1:16" x14ac:dyDescent="0.3">
      <c r="A896" s="16" t="str">
        <f t="shared" si="106"/>
        <v>Canyon Pines</v>
      </c>
      <c r="B896" s="52" t="str">
        <f>VLOOKUP(N896,Keys!$I$3:$J$21,2)</f>
        <v>South Washoe County</v>
      </c>
      <c r="C896" s="52" t="str">
        <f>VLOOKUP(D896,Keys!$Q$3:$S$31,2)</f>
        <v xml:space="preserve">Reno,  Lawton          </v>
      </c>
      <c r="D896" s="57">
        <f>VLOOKUP(N896,Keys!$D$3:$E$118,2)</f>
        <v>89503</v>
      </c>
      <c r="E896" s="12" t="str">
        <f>VLOOKUP(G896,Keys!$A$3:$B$30,2)</f>
        <v>SFR 12,000 - 15,000 Sf Zoning -- Site Values</v>
      </c>
      <c r="F896" s="19" t="str">
        <f t="shared" si="104"/>
        <v>BAH</v>
      </c>
      <c r="G896" s="21" t="str">
        <f t="shared" si="105"/>
        <v>D</v>
      </c>
      <c r="H896" s="26" t="str">
        <f t="shared" si="107"/>
        <v>ftp://wcftp.washoecounty.us/outtoworld/Neighborhood_Atlas/BA.pdf</v>
      </c>
      <c r="I896" s="30" t="str">
        <f t="shared" si="108"/>
        <v>https://www2.washoecounty.us/assessor/cama/search_download.php?command=dnld&amp;list=nbcsearch&amp;nbc=BAHD</v>
      </c>
      <c r="J896" s="11" t="s">
        <v>1279</v>
      </c>
      <c r="K896" s="23" t="s">
        <v>245</v>
      </c>
      <c r="N896" s="12" t="str">
        <f t="shared" si="109"/>
        <v>BA</v>
      </c>
      <c r="O896" s="12" t="str">
        <f t="shared" si="110"/>
        <v>B</v>
      </c>
      <c r="P896" s="12" t="str">
        <f t="shared" si="111"/>
        <v>D</v>
      </c>
    </row>
    <row r="897" spans="1:16" x14ac:dyDescent="0.3">
      <c r="A897" s="16" t="str">
        <f t="shared" si="106"/>
        <v>Granite Ridge</v>
      </c>
      <c r="B897" s="52" t="str">
        <f>VLOOKUP(N897,Keys!$I$3:$J$21,2)</f>
        <v>South Washoe County</v>
      </c>
      <c r="C897" s="52" t="str">
        <f>VLOOKUP(D897,Keys!$Q$3:$S$31,2)</f>
        <v xml:space="preserve">Reno,  Lawton          </v>
      </c>
      <c r="D897" s="57">
        <f>VLOOKUP(N897,Keys!$D$3:$E$118,2)</f>
        <v>89503</v>
      </c>
      <c r="E897" s="12" t="str">
        <f>VLOOKUP(G897,Keys!$A$3:$B$30,2)</f>
        <v>SFR 12,000 - 15,000 Sf Zoning -- Site Values</v>
      </c>
      <c r="F897" s="19" t="str">
        <f t="shared" si="104"/>
        <v>BAL</v>
      </c>
      <c r="G897" s="21" t="str">
        <f t="shared" si="105"/>
        <v>D</v>
      </c>
      <c r="H897" s="26" t="str">
        <f t="shared" si="107"/>
        <v>ftp://wcftp.washoecounty.us/outtoworld/Neighborhood_Atlas/BA.pdf</v>
      </c>
      <c r="I897" s="30" t="str">
        <f t="shared" si="108"/>
        <v>https://www2.washoecounty.us/assessor/cama/search_download.php?command=dnld&amp;list=nbcsearch&amp;nbc=BALD</v>
      </c>
      <c r="J897" s="11" t="s">
        <v>1279</v>
      </c>
      <c r="K897" s="23" t="s">
        <v>248</v>
      </c>
      <c r="N897" s="12" t="str">
        <f t="shared" si="109"/>
        <v>BA</v>
      </c>
      <c r="O897" s="12" t="str">
        <f t="shared" si="110"/>
        <v>B</v>
      </c>
      <c r="P897" s="12" t="str">
        <f t="shared" si="111"/>
        <v>D</v>
      </c>
    </row>
    <row r="898" spans="1:16" x14ac:dyDescent="0.3">
      <c r="A898" s="16" t="str">
        <f t="shared" si="106"/>
        <v>Government</v>
      </c>
      <c r="B898" s="52" t="str">
        <f>VLOOKUP(N898,Keys!$I$3:$J$21,2)</f>
        <v>South Washoe County</v>
      </c>
      <c r="C898" s="52" t="str">
        <f>VLOOKUP(D898,Keys!$Q$3:$S$31,2)</f>
        <v xml:space="preserve">Reno,  Lawton          </v>
      </c>
      <c r="D898" s="57">
        <f>VLOOKUP(N898,Keys!$D$3:$E$118,2)</f>
        <v>89503</v>
      </c>
      <c r="E898" s="12" t="str">
        <f>VLOOKUP(G898,Keys!$A$3:$B$30,2)</f>
        <v>Centrally Assessed</v>
      </c>
      <c r="F898" s="19" t="str">
        <f t="shared" si="104"/>
        <v>BAY</v>
      </c>
      <c r="G898" s="21" t="str">
        <f t="shared" si="105"/>
        <v>Y</v>
      </c>
      <c r="H898" s="26" t="str">
        <f t="shared" si="107"/>
        <v>ftp://wcftp.washoecounty.us/outtoworld/Neighborhood_Atlas/BA.pdf</v>
      </c>
      <c r="I898" s="30" t="str">
        <f t="shared" si="108"/>
        <v>https://www2.washoecounty.us/assessor/cama/search_download.php?command=dnld&amp;list=nbcsearch&amp;nbc=BAYY</v>
      </c>
      <c r="J898" s="11" t="s">
        <v>1279</v>
      </c>
      <c r="K898" s="23" t="s">
        <v>251</v>
      </c>
      <c r="N898" s="12" t="str">
        <f t="shared" si="109"/>
        <v>BA</v>
      </c>
      <c r="O898" s="12" t="str">
        <f t="shared" si="110"/>
        <v>B</v>
      </c>
      <c r="P898" s="12" t="str">
        <f t="shared" si="111"/>
        <v>Y</v>
      </c>
    </row>
    <row r="899" spans="1:16" x14ac:dyDescent="0.3">
      <c r="A899" s="16" t="str">
        <f t="shared" si="106"/>
        <v>Quail Northwest Commercial Condos</v>
      </c>
      <c r="B899" s="52" t="str">
        <f>VLOOKUP(N899,Keys!$I$3:$J$21,2)</f>
        <v>South Washoe County</v>
      </c>
      <c r="C899" s="52" t="str">
        <f>VLOOKUP(D899,Keys!$Q$3:$S$31,2)</f>
        <v xml:space="preserve">Reno,  Mogul, Somersett         </v>
      </c>
      <c r="D899" s="57">
        <f>VLOOKUP(N899,Keys!$D$3:$E$118,2)</f>
        <v>89523</v>
      </c>
      <c r="E899" s="12" t="str">
        <f>VLOOKUP(G899,Keys!$A$3:$B$30,2)</f>
        <v>Commercial Condos -- Square Foot Values</v>
      </c>
      <c r="F899" s="19" t="str">
        <f t="shared" ref="F899:F962" si="112">LEFT(K899,3)</f>
        <v>BBB</v>
      </c>
      <c r="G899" s="21" t="str">
        <f t="shared" ref="G899:G962" si="113">RIGHT(LEFT(K899,4),1)</f>
        <v>R</v>
      </c>
      <c r="H899" s="26" t="str">
        <f t="shared" si="107"/>
        <v>ftp://wcftp.washoecounty.us/outtoworld/Neighborhood_Atlas/BB.pdf</v>
      </c>
      <c r="I899" s="30" t="str">
        <f t="shared" si="108"/>
        <v>https://www2.washoecounty.us/assessor/cama/search_download.php?command=dnld&amp;list=nbcsearch&amp;nbc=BBBR</v>
      </c>
      <c r="J899" s="11" t="s">
        <v>1279</v>
      </c>
      <c r="K899" s="23" t="s">
        <v>254</v>
      </c>
      <c r="N899" s="12" t="str">
        <f t="shared" si="109"/>
        <v>BB</v>
      </c>
      <c r="O899" s="12" t="str">
        <f t="shared" si="110"/>
        <v>B</v>
      </c>
      <c r="P899" s="12" t="str">
        <f t="shared" si="111"/>
        <v>R</v>
      </c>
    </row>
    <row r="900" spans="1:16" x14ac:dyDescent="0.3">
      <c r="A900" s="16" t="str">
        <f t="shared" ref="A900:A963" si="114">SUBSTITUTE(K900,LEFT(K900,4)&amp;" - ","")</f>
        <v>SFRs</v>
      </c>
      <c r="B900" s="52" t="str">
        <f>VLOOKUP(N900,Keys!$I$3:$J$21,2)</f>
        <v>South Washoe County</v>
      </c>
      <c r="C900" s="52" t="str">
        <f>VLOOKUP(D900,Keys!$Q$3:$S$31,2)</f>
        <v xml:space="preserve">Reno,  Mogul, Somersett         </v>
      </c>
      <c r="D900" s="57">
        <f>VLOOKUP(N900,Keys!$D$3:$E$118,2)</f>
        <v>89523</v>
      </c>
      <c r="E900" s="12" t="str">
        <f>VLOOKUP(G900,Keys!$A$3:$B$30,2)</f>
        <v>SFR 6,000 - 9,000 Sf Zoning -- Site Values</v>
      </c>
      <c r="F900" s="19" t="str">
        <f t="shared" si="112"/>
        <v>BBF</v>
      </c>
      <c r="G900" s="21" t="str">
        <f t="shared" si="113"/>
        <v>C</v>
      </c>
      <c r="H900" s="26" t="str">
        <f t="shared" ref="H900:H963" si="115">"ftp://wcftp.washoecounty.us/outtoworld/Neighborhood_Atlas/"&amp;LEFT(K900,2)&amp;".pdf"</f>
        <v>ftp://wcftp.washoecounty.us/outtoworld/Neighborhood_Atlas/BB.pdf</v>
      </c>
      <c r="I900" s="30" t="str">
        <f t="shared" ref="I900:I963" si="116">"https://www2.washoecounty.us/assessor/cama/search_download.php?command=dnld&amp;list=nbcsearch&amp;nbc="&amp;LEFT(K900,4)</f>
        <v>https://www2.washoecounty.us/assessor/cama/search_download.php?command=dnld&amp;list=nbcsearch&amp;nbc=BBFC</v>
      </c>
      <c r="J900" s="11" t="s">
        <v>1279</v>
      </c>
      <c r="K900" s="23" t="s">
        <v>257</v>
      </c>
      <c r="N900" s="12" t="str">
        <f t="shared" ref="N900:N963" si="117">LEFT(K900,2)</f>
        <v>BB</v>
      </c>
      <c r="O900" s="12" t="str">
        <f t="shared" ref="O900:O963" si="118">LEFT(K900,1)</f>
        <v>B</v>
      </c>
      <c r="P900" s="12" t="str">
        <f t="shared" ref="P900:P963" si="119">RIGHT(LEFT(K900,4),1)</f>
        <v>C</v>
      </c>
    </row>
    <row r="901" spans="1:16" x14ac:dyDescent="0.3">
      <c r="A901" s="16" t="str">
        <f t="shared" si="114"/>
        <v>Sierra Highlands Townhomes</v>
      </c>
      <c r="B901" s="52" t="str">
        <f>VLOOKUP(N901,Keys!$I$3:$J$21,2)</f>
        <v>South Washoe County</v>
      </c>
      <c r="C901" s="52" t="str">
        <f>VLOOKUP(D901,Keys!$Q$3:$S$31,2)</f>
        <v xml:space="preserve">Reno,  Mogul, Somersett         </v>
      </c>
      <c r="D901" s="57">
        <f>VLOOKUP(N901,Keys!$D$3:$E$118,2)</f>
        <v>89523</v>
      </c>
      <c r="E901" s="12" t="str">
        <f>VLOOKUP(G901,Keys!$A$3:$B$30,2)</f>
        <v>Condos / Townhouse - Site Values</v>
      </c>
      <c r="F901" s="19" t="str">
        <f t="shared" si="112"/>
        <v>BBH</v>
      </c>
      <c r="G901" s="21" t="str">
        <f t="shared" si="113"/>
        <v>A</v>
      </c>
      <c r="H901" s="26" t="str">
        <f t="shared" si="115"/>
        <v>ftp://wcftp.washoecounty.us/outtoworld/Neighborhood_Atlas/BB.pdf</v>
      </c>
      <c r="I901" s="30" t="str">
        <f t="shared" si="116"/>
        <v>https://www2.washoecounty.us/assessor/cama/search_download.php?command=dnld&amp;list=nbcsearch&amp;nbc=BBHA</v>
      </c>
      <c r="J901" s="11" t="s">
        <v>1279</v>
      </c>
      <c r="K901" s="23" t="s">
        <v>260</v>
      </c>
      <c r="N901" s="12" t="str">
        <f t="shared" si="117"/>
        <v>BB</v>
      </c>
      <c r="O901" s="12" t="str">
        <f t="shared" si="118"/>
        <v>B</v>
      </c>
      <c r="P901" s="12" t="str">
        <f t="shared" si="119"/>
        <v>A</v>
      </c>
    </row>
    <row r="902" spans="1:16" x14ac:dyDescent="0.3">
      <c r="A902" s="16" t="str">
        <f t="shared" si="114"/>
        <v>Breckenridge</v>
      </c>
      <c r="B902" s="52" t="str">
        <f>VLOOKUP(N902,Keys!$I$3:$J$21,2)</f>
        <v>South Washoe County</v>
      </c>
      <c r="C902" s="52" t="str">
        <f>VLOOKUP(D902,Keys!$Q$3:$S$31,2)</f>
        <v xml:space="preserve">Reno,  Mogul, Somersett         </v>
      </c>
      <c r="D902" s="57">
        <f>VLOOKUP(N902,Keys!$D$3:$E$118,2)</f>
        <v>89523</v>
      </c>
      <c r="E902" s="12" t="str">
        <f>VLOOKUP(G902,Keys!$A$3:$B$30,2)</f>
        <v>SFR 6,000 - 9,000 Sf Zoning -- Site Values</v>
      </c>
      <c r="F902" s="19" t="str">
        <f t="shared" si="112"/>
        <v>BBK</v>
      </c>
      <c r="G902" s="21" t="str">
        <f t="shared" si="113"/>
        <v>C</v>
      </c>
      <c r="H902" s="26" t="str">
        <f t="shared" si="115"/>
        <v>ftp://wcftp.washoecounty.us/outtoworld/Neighborhood_Atlas/BB.pdf</v>
      </c>
      <c r="I902" s="30" t="str">
        <f t="shared" si="116"/>
        <v>https://www2.washoecounty.us/assessor/cama/search_download.php?command=dnld&amp;list=nbcsearch&amp;nbc=BBKC</v>
      </c>
      <c r="J902" s="11" t="s">
        <v>1279</v>
      </c>
      <c r="K902" s="23" t="s">
        <v>263</v>
      </c>
      <c r="N902" s="12" t="str">
        <f t="shared" si="117"/>
        <v>BB</v>
      </c>
      <c r="O902" s="12" t="str">
        <f t="shared" si="118"/>
        <v>B</v>
      </c>
      <c r="P902" s="12" t="str">
        <f t="shared" si="119"/>
        <v>C</v>
      </c>
    </row>
    <row r="903" spans="1:16" x14ac:dyDescent="0.3">
      <c r="A903" s="16" t="str">
        <f t="shared" si="114"/>
        <v>Westview Condos</v>
      </c>
      <c r="B903" s="52" t="str">
        <f>VLOOKUP(N903,Keys!$I$3:$J$21,2)</f>
        <v>South Washoe County</v>
      </c>
      <c r="C903" s="52" t="str">
        <f>VLOOKUP(D903,Keys!$Q$3:$S$31,2)</f>
        <v xml:space="preserve">Reno,  Lawton          </v>
      </c>
      <c r="D903" s="57">
        <f>VLOOKUP(N903,Keys!$D$3:$E$118,2)</f>
        <v>89503</v>
      </c>
      <c r="E903" s="12" t="str">
        <f>VLOOKUP(G903,Keys!$A$3:$B$30,2)</f>
        <v>Condos / Townhouse - Site Values</v>
      </c>
      <c r="F903" s="19" t="str">
        <f t="shared" si="112"/>
        <v>BCA</v>
      </c>
      <c r="G903" s="21" t="str">
        <f t="shared" si="113"/>
        <v>A</v>
      </c>
      <c r="H903" s="26" t="str">
        <f t="shared" si="115"/>
        <v>ftp://wcftp.washoecounty.us/outtoworld/Neighborhood_Atlas/BC.pdf</v>
      </c>
      <c r="I903" s="30" t="str">
        <f t="shared" si="116"/>
        <v>https://www2.washoecounty.us/assessor/cama/search_download.php?command=dnld&amp;list=nbcsearch&amp;nbc=BCAA</v>
      </c>
      <c r="J903" s="11" t="s">
        <v>1279</v>
      </c>
      <c r="K903" s="23" t="s">
        <v>266</v>
      </c>
      <c r="N903" s="12" t="str">
        <f t="shared" si="117"/>
        <v>BC</v>
      </c>
      <c r="O903" s="12" t="str">
        <f t="shared" si="118"/>
        <v>B</v>
      </c>
      <c r="P903" s="12" t="str">
        <f t="shared" si="119"/>
        <v>A</v>
      </c>
    </row>
    <row r="904" spans="1:16" x14ac:dyDescent="0.3">
      <c r="A904" s="16" t="str">
        <f t="shared" si="114"/>
        <v>Northwest Terrace Condos</v>
      </c>
      <c r="B904" s="52" t="str">
        <f>VLOOKUP(N904,Keys!$I$3:$J$21,2)</f>
        <v>South Washoe County</v>
      </c>
      <c r="C904" s="52" t="str">
        <f>VLOOKUP(D904,Keys!$Q$3:$S$31,2)</f>
        <v xml:space="preserve">Reno,  Lawton          </v>
      </c>
      <c r="D904" s="57">
        <f>VLOOKUP(N904,Keys!$D$3:$E$118,2)</f>
        <v>89503</v>
      </c>
      <c r="E904" s="12" t="str">
        <f>VLOOKUP(G904,Keys!$A$3:$B$30,2)</f>
        <v>Condos / Townhouse - Site Values</v>
      </c>
      <c r="F904" s="19" t="str">
        <f t="shared" si="112"/>
        <v>BCB</v>
      </c>
      <c r="G904" s="21" t="str">
        <f t="shared" si="113"/>
        <v>A</v>
      </c>
      <c r="H904" s="26" t="str">
        <f t="shared" si="115"/>
        <v>ftp://wcftp.washoecounty.us/outtoworld/Neighborhood_Atlas/BC.pdf</v>
      </c>
      <c r="I904" s="30" t="str">
        <f t="shared" si="116"/>
        <v>https://www2.washoecounty.us/assessor/cama/search_download.php?command=dnld&amp;list=nbcsearch&amp;nbc=BCBA</v>
      </c>
      <c r="J904" s="11" t="s">
        <v>1279</v>
      </c>
      <c r="K904" s="23" t="s">
        <v>269</v>
      </c>
      <c r="N904" s="12" t="str">
        <f t="shared" si="117"/>
        <v>BC</v>
      </c>
      <c r="O904" s="12" t="str">
        <f t="shared" si="118"/>
        <v>B</v>
      </c>
      <c r="P904" s="12" t="str">
        <f t="shared" si="119"/>
        <v>A</v>
      </c>
    </row>
    <row r="905" spans="1:16" x14ac:dyDescent="0.3">
      <c r="A905" s="16" t="str">
        <f t="shared" si="114"/>
        <v>Condos - Assisted Living</v>
      </c>
      <c r="B905" s="52" t="str">
        <f>VLOOKUP(N905,Keys!$I$3:$J$21,2)</f>
        <v>South Washoe County</v>
      </c>
      <c r="C905" s="52" t="str">
        <f>VLOOKUP(D905,Keys!$Q$3:$S$31,2)</f>
        <v xml:space="preserve">Reno,  Lawton          </v>
      </c>
      <c r="D905" s="57">
        <f>VLOOKUP(N905,Keys!$D$3:$E$118,2)</f>
        <v>89503</v>
      </c>
      <c r="E905" s="12" t="str">
        <f>VLOOKUP(G905,Keys!$A$3:$B$30,2)</f>
        <v>Commercial Condos -- Square Foot Values</v>
      </c>
      <c r="F905" s="19" t="str">
        <f t="shared" si="112"/>
        <v>BCB</v>
      </c>
      <c r="G905" s="21" t="str">
        <f t="shared" si="113"/>
        <v>R</v>
      </c>
      <c r="H905" s="26" t="str">
        <f t="shared" si="115"/>
        <v>ftp://wcftp.washoecounty.us/outtoworld/Neighborhood_Atlas/BC.pdf</v>
      </c>
      <c r="I905" s="30" t="str">
        <f t="shared" si="116"/>
        <v>https://www2.washoecounty.us/assessor/cama/search_download.php?command=dnld&amp;list=nbcsearch&amp;nbc=BCBR</v>
      </c>
      <c r="J905" s="11" t="s">
        <v>1279</v>
      </c>
      <c r="K905" s="23" t="s">
        <v>272</v>
      </c>
      <c r="N905" s="12" t="str">
        <f t="shared" si="117"/>
        <v>BC</v>
      </c>
      <c r="O905" s="12" t="str">
        <f t="shared" si="118"/>
        <v>B</v>
      </c>
      <c r="P905" s="12" t="str">
        <f t="shared" si="119"/>
        <v>R</v>
      </c>
    </row>
    <row r="906" spans="1:16" x14ac:dyDescent="0.3">
      <c r="A906" s="16" t="str">
        <f t="shared" si="114"/>
        <v>Pinion Pines Condos</v>
      </c>
      <c r="B906" s="52" t="str">
        <f>VLOOKUP(N906,Keys!$I$3:$J$21,2)</f>
        <v>South Washoe County</v>
      </c>
      <c r="C906" s="52" t="str">
        <f>VLOOKUP(D906,Keys!$Q$3:$S$31,2)</f>
        <v xml:space="preserve">Reno,  Lawton          </v>
      </c>
      <c r="D906" s="57">
        <f>VLOOKUP(N906,Keys!$D$3:$E$118,2)</f>
        <v>89503</v>
      </c>
      <c r="E906" s="12" t="str">
        <f>VLOOKUP(G906,Keys!$A$3:$B$30,2)</f>
        <v>Condos / Townhouse - Site Values</v>
      </c>
      <c r="F906" s="19" t="str">
        <f t="shared" si="112"/>
        <v>BCE</v>
      </c>
      <c r="G906" s="21" t="str">
        <f t="shared" si="113"/>
        <v>A</v>
      </c>
      <c r="H906" s="26" t="str">
        <f t="shared" si="115"/>
        <v>ftp://wcftp.washoecounty.us/outtoworld/Neighborhood_Atlas/BC.pdf</v>
      </c>
      <c r="I906" s="30" t="str">
        <f t="shared" si="116"/>
        <v>https://www2.washoecounty.us/assessor/cama/search_download.php?command=dnld&amp;list=nbcsearch&amp;nbc=BCEA</v>
      </c>
      <c r="J906" s="11" t="s">
        <v>1279</v>
      </c>
      <c r="K906" s="23" t="s">
        <v>275</v>
      </c>
      <c r="N906" s="12" t="str">
        <f t="shared" si="117"/>
        <v>BC</v>
      </c>
      <c r="O906" s="12" t="str">
        <f t="shared" si="118"/>
        <v>B</v>
      </c>
      <c r="P906" s="12" t="str">
        <f t="shared" si="119"/>
        <v>A</v>
      </c>
    </row>
    <row r="907" spans="1:16" x14ac:dyDescent="0.3">
      <c r="A907" s="16" t="str">
        <f t="shared" si="114"/>
        <v>McKenna's Addition Condos</v>
      </c>
      <c r="B907" s="52" t="str">
        <f>VLOOKUP(N907,Keys!$I$3:$J$21,2)</f>
        <v>South Washoe County</v>
      </c>
      <c r="C907" s="52" t="str">
        <f>VLOOKUP(D907,Keys!$Q$3:$S$31,2)</f>
        <v xml:space="preserve">Reno,  Lawton          </v>
      </c>
      <c r="D907" s="57">
        <f>VLOOKUP(N907,Keys!$D$3:$E$118,2)</f>
        <v>89503</v>
      </c>
      <c r="E907" s="12" t="str">
        <f>VLOOKUP(G907,Keys!$A$3:$B$30,2)</f>
        <v>Condos / Townhouse - Site Values</v>
      </c>
      <c r="F907" s="19" t="str">
        <f t="shared" si="112"/>
        <v>BDA</v>
      </c>
      <c r="G907" s="21" t="str">
        <f t="shared" si="113"/>
        <v>A</v>
      </c>
      <c r="H907" s="26" t="str">
        <f t="shared" si="115"/>
        <v>ftp://wcftp.washoecounty.us/outtoworld/Neighborhood_Atlas/BD.pdf</v>
      </c>
      <c r="I907" s="30" t="str">
        <f t="shared" si="116"/>
        <v>https://www2.washoecounty.us/assessor/cama/search_download.php?command=dnld&amp;list=nbcsearch&amp;nbc=BDAA</v>
      </c>
      <c r="J907" s="11" t="s">
        <v>1279</v>
      </c>
      <c r="K907" s="23" t="s">
        <v>278</v>
      </c>
      <c r="N907" s="12" t="str">
        <f t="shared" si="117"/>
        <v>BD</v>
      </c>
      <c r="O907" s="12" t="str">
        <f t="shared" si="118"/>
        <v>B</v>
      </c>
      <c r="P907" s="12" t="str">
        <f t="shared" si="119"/>
        <v>A</v>
      </c>
    </row>
    <row r="908" spans="1:16" x14ac:dyDescent="0.3">
      <c r="A908" s="16" t="str">
        <f t="shared" si="114"/>
        <v>Washington Street</v>
      </c>
      <c r="B908" s="52" t="str">
        <f>VLOOKUP(N908,Keys!$I$3:$J$21,2)</f>
        <v>South Washoe County</v>
      </c>
      <c r="C908" s="52" t="str">
        <f>VLOOKUP(D908,Keys!$Q$3:$S$31,2)</f>
        <v xml:space="preserve">Reno,  Lawton          </v>
      </c>
      <c r="D908" s="57">
        <f>VLOOKUP(N908,Keys!$D$3:$E$118,2)</f>
        <v>89503</v>
      </c>
      <c r="E908" s="12" t="str">
        <f>VLOOKUP(G908,Keys!$A$3:$B$30,2)</f>
        <v>SFR 6,000 - 9,000 Sf Zoning -- Site Values</v>
      </c>
      <c r="F908" s="19" t="str">
        <f t="shared" si="112"/>
        <v>BDB</v>
      </c>
      <c r="G908" s="21" t="str">
        <f t="shared" si="113"/>
        <v>C</v>
      </c>
      <c r="H908" s="26" t="str">
        <f t="shared" si="115"/>
        <v>ftp://wcftp.washoecounty.us/outtoworld/Neighborhood_Atlas/BD.pdf</v>
      </c>
      <c r="I908" s="30" t="str">
        <f t="shared" si="116"/>
        <v>https://www2.washoecounty.us/assessor/cama/search_download.php?command=dnld&amp;list=nbcsearch&amp;nbc=BDBC</v>
      </c>
      <c r="J908" s="11" t="s">
        <v>1279</v>
      </c>
      <c r="K908" s="23" t="s">
        <v>281</v>
      </c>
      <c r="N908" s="12" t="str">
        <f t="shared" si="117"/>
        <v>BD</v>
      </c>
      <c r="O908" s="12" t="str">
        <f t="shared" si="118"/>
        <v>B</v>
      </c>
      <c r="P908" s="12" t="str">
        <f t="shared" si="119"/>
        <v>C</v>
      </c>
    </row>
    <row r="909" spans="1:16" x14ac:dyDescent="0.3">
      <c r="A909" s="16" t="str">
        <f t="shared" si="114"/>
        <v>Commercial</v>
      </c>
      <c r="B909" s="52" t="str">
        <f>VLOOKUP(N909,Keys!$I$3:$J$21,2)</f>
        <v>South Washoe County</v>
      </c>
      <c r="C909" s="52" t="str">
        <f>VLOOKUP(D909,Keys!$Q$3:$S$31,2)</f>
        <v xml:space="preserve">Reno,  Lawton          </v>
      </c>
      <c r="D909" s="57">
        <f>VLOOKUP(N909,Keys!$D$3:$E$118,2)</f>
        <v>89503</v>
      </c>
      <c r="E909" s="12" t="str">
        <f>VLOOKUP(G909,Keys!$A$3:$B$30,2)</f>
        <v>Commercial - General -- Square Foot Values</v>
      </c>
      <c r="F909" s="19" t="str">
        <f t="shared" si="112"/>
        <v>BDD</v>
      </c>
      <c r="G909" s="21" t="str">
        <f t="shared" si="113"/>
        <v>Q</v>
      </c>
      <c r="H909" s="26" t="str">
        <f t="shared" si="115"/>
        <v>ftp://wcftp.washoecounty.us/outtoworld/Neighborhood_Atlas/BD.pdf</v>
      </c>
      <c r="I909" s="30" t="str">
        <f t="shared" si="116"/>
        <v>https://www2.washoecounty.us/assessor/cama/search_download.php?command=dnld&amp;list=nbcsearch&amp;nbc=BDDQ</v>
      </c>
      <c r="J909" s="11" t="s">
        <v>1279</v>
      </c>
      <c r="K909" s="23" t="s">
        <v>284</v>
      </c>
      <c r="N909" s="12" t="str">
        <f t="shared" si="117"/>
        <v>BD</v>
      </c>
      <c r="O909" s="12" t="str">
        <f t="shared" si="118"/>
        <v>B</v>
      </c>
      <c r="P909" s="12" t="str">
        <f t="shared" si="119"/>
        <v>Q</v>
      </c>
    </row>
    <row r="910" spans="1:16" x14ac:dyDescent="0.3">
      <c r="A910" s="16" t="str">
        <f t="shared" si="114"/>
        <v>Acreage Parcels</v>
      </c>
      <c r="B910" s="52" t="str">
        <f>VLOOKUP(N910,Keys!$I$3:$J$21,2)</f>
        <v>South Washoe County</v>
      </c>
      <c r="C910" s="52" t="str">
        <f>VLOOKUP(D910,Keys!$Q$3:$S$31,2)</f>
        <v xml:space="preserve">Reno,  Lawton          </v>
      </c>
      <c r="D910" s="57">
        <f>VLOOKUP(N910,Keys!$D$3:$E$118,2)</f>
        <v>89503</v>
      </c>
      <c r="E910" s="12" t="str">
        <f>VLOOKUP(G910,Keys!$A$3:$B$30,2)</f>
        <v>SFR 1 Acre Zoning -- Site Values</v>
      </c>
      <c r="F910" s="19" t="str">
        <f t="shared" si="112"/>
        <v>BDG</v>
      </c>
      <c r="G910" s="21" t="str">
        <f t="shared" si="113"/>
        <v>F</v>
      </c>
      <c r="H910" s="26" t="str">
        <f t="shared" si="115"/>
        <v>ftp://wcftp.washoecounty.us/outtoworld/Neighborhood_Atlas/BD.pdf</v>
      </c>
      <c r="I910" s="30" t="str">
        <f t="shared" si="116"/>
        <v>https://www2.washoecounty.us/assessor/cama/search_download.php?command=dnld&amp;list=nbcsearch&amp;nbc=BDGF</v>
      </c>
      <c r="J910" s="11" t="s">
        <v>1279</v>
      </c>
      <c r="K910" s="23" t="s">
        <v>287</v>
      </c>
      <c r="N910" s="12" t="str">
        <f t="shared" si="117"/>
        <v>BD</v>
      </c>
      <c r="O910" s="12" t="str">
        <f t="shared" si="118"/>
        <v>B</v>
      </c>
      <c r="P910" s="12" t="str">
        <f t="shared" si="119"/>
        <v>F</v>
      </c>
    </row>
    <row r="911" spans="1:16" x14ac:dyDescent="0.3">
      <c r="A911" s="16" t="str">
        <f t="shared" si="114"/>
        <v>Clear Acre Condos</v>
      </c>
      <c r="B911" s="52" t="str">
        <f>VLOOKUP(N911,Keys!$I$3:$J$21,2)</f>
        <v>South Washoe County</v>
      </c>
      <c r="C911" s="52" t="str">
        <f>VLOOKUP(D911,Keys!$Q$3:$S$31,2)</f>
        <v xml:space="preserve">Reno            </v>
      </c>
      <c r="D911" s="57">
        <f>VLOOKUP(N911,Keys!$D$3:$E$118,2)</f>
        <v>89512</v>
      </c>
      <c r="E911" s="12" t="str">
        <f>VLOOKUP(G911,Keys!$A$3:$B$30,2)</f>
        <v>Condos / Townhouse - Site Values</v>
      </c>
      <c r="F911" s="19" t="str">
        <f t="shared" si="112"/>
        <v>BEA</v>
      </c>
      <c r="G911" s="21" t="str">
        <f t="shared" si="113"/>
        <v>A</v>
      </c>
      <c r="H911" s="26" t="str">
        <f t="shared" si="115"/>
        <v>ftp://wcftp.washoecounty.us/outtoworld/Neighborhood_Atlas/BE.pdf</v>
      </c>
      <c r="I911" s="30" t="str">
        <f t="shared" si="116"/>
        <v>https://www2.washoecounty.us/assessor/cama/search_download.php?command=dnld&amp;list=nbcsearch&amp;nbc=BEAA</v>
      </c>
      <c r="J911" s="11" t="s">
        <v>1279</v>
      </c>
      <c r="K911" s="23" t="s">
        <v>290</v>
      </c>
      <c r="N911" s="12" t="str">
        <f t="shared" si="117"/>
        <v>BE</v>
      </c>
      <c r="O911" s="12" t="str">
        <f t="shared" si="118"/>
        <v>B</v>
      </c>
      <c r="P911" s="12" t="str">
        <f t="shared" si="119"/>
        <v>A</v>
      </c>
    </row>
    <row r="912" spans="1:16" x14ac:dyDescent="0.3">
      <c r="A912" s="16" t="str">
        <f t="shared" si="114"/>
        <v>Whispering Springs Condos</v>
      </c>
      <c r="B912" s="52" t="str">
        <f>VLOOKUP(N912,Keys!$I$3:$J$21,2)</f>
        <v>South Washoe County</v>
      </c>
      <c r="C912" s="52" t="str">
        <f>VLOOKUP(D912,Keys!$Q$3:$S$31,2)</f>
        <v xml:space="preserve">Reno            </v>
      </c>
      <c r="D912" s="57">
        <f>VLOOKUP(N912,Keys!$D$3:$E$118,2)</f>
        <v>89512</v>
      </c>
      <c r="E912" s="12" t="str">
        <f>VLOOKUP(G912,Keys!$A$3:$B$30,2)</f>
        <v>Condos / Townhouse - Site Values</v>
      </c>
      <c r="F912" s="19" t="str">
        <f t="shared" si="112"/>
        <v>BEC</v>
      </c>
      <c r="G912" s="21" t="str">
        <f t="shared" si="113"/>
        <v>A</v>
      </c>
      <c r="H912" s="26" t="str">
        <f t="shared" si="115"/>
        <v>ftp://wcftp.washoecounty.us/outtoworld/Neighborhood_Atlas/BE.pdf</v>
      </c>
      <c r="I912" s="30" t="str">
        <f t="shared" si="116"/>
        <v>https://www2.washoecounty.us/assessor/cama/search_download.php?command=dnld&amp;list=nbcsearch&amp;nbc=BECA</v>
      </c>
      <c r="J912" s="11" t="s">
        <v>1279</v>
      </c>
      <c r="K912" s="23" t="s">
        <v>293</v>
      </c>
      <c r="N912" s="12" t="str">
        <f t="shared" si="117"/>
        <v>BE</v>
      </c>
      <c r="O912" s="12" t="str">
        <f t="shared" si="118"/>
        <v>B</v>
      </c>
      <c r="P912" s="12" t="str">
        <f t="shared" si="119"/>
        <v>A</v>
      </c>
    </row>
    <row r="913" spans="1:16" x14ac:dyDescent="0.3">
      <c r="A913" s="16" t="str">
        <f t="shared" si="114"/>
        <v>Willow Hills Condos</v>
      </c>
      <c r="B913" s="52" t="str">
        <f>VLOOKUP(N913,Keys!$I$3:$J$21,2)</f>
        <v>South Washoe County</v>
      </c>
      <c r="C913" s="52" t="str">
        <f>VLOOKUP(D913,Keys!$Q$3:$S$31,2)</f>
        <v xml:space="preserve">Reno            </v>
      </c>
      <c r="D913" s="57">
        <f>VLOOKUP(N913,Keys!$D$3:$E$118,2)</f>
        <v>89512</v>
      </c>
      <c r="E913" s="12" t="str">
        <f>VLOOKUP(G913,Keys!$A$3:$B$30,2)</f>
        <v>Condos / Townhouse - Site Values</v>
      </c>
      <c r="F913" s="19" t="str">
        <f t="shared" si="112"/>
        <v>BEE</v>
      </c>
      <c r="G913" s="21" t="str">
        <f t="shared" si="113"/>
        <v>A</v>
      </c>
      <c r="H913" s="26" t="str">
        <f t="shared" si="115"/>
        <v>ftp://wcftp.washoecounty.us/outtoworld/Neighborhood_Atlas/BE.pdf</v>
      </c>
      <c r="I913" s="30" t="str">
        <f t="shared" si="116"/>
        <v>https://www2.washoecounty.us/assessor/cama/search_download.php?command=dnld&amp;list=nbcsearch&amp;nbc=BEEA</v>
      </c>
      <c r="J913" s="11" t="s">
        <v>1279</v>
      </c>
      <c r="K913" s="23" t="s">
        <v>296</v>
      </c>
      <c r="N913" s="12" t="str">
        <f t="shared" si="117"/>
        <v>BE</v>
      </c>
      <c r="O913" s="12" t="str">
        <f t="shared" si="118"/>
        <v>B</v>
      </c>
      <c r="P913" s="12" t="str">
        <f t="shared" si="119"/>
        <v>A</v>
      </c>
    </row>
    <row r="914" spans="1:16" x14ac:dyDescent="0.3">
      <c r="A914" s="16" t="str">
        <f t="shared" si="114"/>
        <v>Commercial</v>
      </c>
      <c r="B914" s="52" t="str">
        <f>VLOOKUP(N914,Keys!$I$3:$J$21,2)</f>
        <v>South Washoe County</v>
      </c>
      <c r="C914" s="52" t="str">
        <f>VLOOKUP(D914,Keys!$Q$3:$S$31,2)</f>
        <v xml:space="preserve">Reno            </v>
      </c>
      <c r="D914" s="57">
        <f>VLOOKUP(N914,Keys!$D$3:$E$118,2)</f>
        <v>89512</v>
      </c>
      <c r="E914" s="12" t="str">
        <f>VLOOKUP(G914,Keys!$A$3:$B$30,2)</f>
        <v>Commercial - General -- Square Foot Values</v>
      </c>
      <c r="F914" s="19" t="str">
        <f t="shared" si="112"/>
        <v>BEF</v>
      </c>
      <c r="G914" s="21" t="str">
        <f t="shared" si="113"/>
        <v>Q</v>
      </c>
      <c r="H914" s="26" t="str">
        <f t="shared" si="115"/>
        <v>ftp://wcftp.washoecounty.us/outtoworld/Neighborhood_Atlas/BE.pdf</v>
      </c>
      <c r="I914" s="30" t="str">
        <f t="shared" si="116"/>
        <v>https://www2.washoecounty.us/assessor/cama/search_download.php?command=dnld&amp;list=nbcsearch&amp;nbc=BEFQ</v>
      </c>
      <c r="J914" s="11" t="s">
        <v>1279</v>
      </c>
      <c r="K914" s="23" t="s">
        <v>299</v>
      </c>
      <c r="N914" s="12" t="str">
        <f t="shared" si="117"/>
        <v>BE</v>
      </c>
      <c r="O914" s="12" t="str">
        <f t="shared" si="118"/>
        <v>B</v>
      </c>
      <c r="P914" s="12" t="str">
        <f t="shared" si="119"/>
        <v>Q</v>
      </c>
    </row>
    <row r="915" spans="1:16" x14ac:dyDescent="0.3">
      <c r="A915" s="16" t="str">
        <f t="shared" si="114"/>
        <v>English Mills Condos</v>
      </c>
      <c r="B915" s="52" t="str">
        <f>VLOOKUP(N915,Keys!$I$3:$J$21,2)</f>
        <v>South Washoe County</v>
      </c>
      <c r="C915" s="52" t="str">
        <f>VLOOKUP(D915,Keys!$Q$3:$S$31,2)</f>
        <v xml:space="preserve">Reno            </v>
      </c>
      <c r="D915" s="57">
        <f>VLOOKUP(N915,Keys!$D$3:$E$118,2)</f>
        <v>89512</v>
      </c>
      <c r="E915" s="12" t="str">
        <f>VLOOKUP(G915,Keys!$A$3:$B$30,2)</f>
        <v>Condos / Townhouse - Site Values</v>
      </c>
      <c r="F915" s="19" t="str">
        <f t="shared" si="112"/>
        <v>BEH</v>
      </c>
      <c r="G915" s="21" t="str">
        <f t="shared" si="113"/>
        <v>A</v>
      </c>
      <c r="H915" s="26" t="str">
        <f t="shared" si="115"/>
        <v>ftp://wcftp.washoecounty.us/outtoworld/Neighborhood_Atlas/BE.pdf</v>
      </c>
      <c r="I915" s="30" t="str">
        <f t="shared" si="116"/>
        <v>https://www2.washoecounty.us/assessor/cama/search_download.php?command=dnld&amp;list=nbcsearch&amp;nbc=BEHA</v>
      </c>
      <c r="J915" s="11" t="s">
        <v>1279</v>
      </c>
      <c r="K915" s="23" t="s">
        <v>302</v>
      </c>
      <c r="N915" s="12" t="str">
        <f t="shared" si="117"/>
        <v>BE</v>
      </c>
      <c r="O915" s="12" t="str">
        <f t="shared" si="118"/>
        <v>B</v>
      </c>
      <c r="P915" s="12" t="str">
        <f t="shared" si="119"/>
        <v>A</v>
      </c>
    </row>
    <row r="916" spans="1:16" x14ac:dyDescent="0.3">
      <c r="A916" s="16" t="str">
        <f t="shared" si="114"/>
        <v>Montello SFRs</v>
      </c>
      <c r="B916" s="52" t="str">
        <f>VLOOKUP(N916,Keys!$I$3:$J$21,2)</f>
        <v>South Washoe County</v>
      </c>
      <c r="C916" s="52" t="str">
        <f>VLOOKUP(D916,Keys!$Q$3:$S$31,2)</f>
        <v xml:space="preserve">Reno            </v>
      </c>
      <c r="D916" s="57">
        <f>VLOOKUP(N916,Keys!$D$3:$E$118,2)</f>
        <v>89512</v>
      </c>
      <c r="E916" s="12" t="str">
        <f>VLOOKUP(G916,Keys!$A$3:$B$30,2)</f>
        <v>SFR 6,000 - 9,000 Sf Zoning -- Site Values</v>
      </c>
      <c r="F916" s="19" t="str">
        <f t="shared" si="112"/>
        <v>BEI</v>
      </c>
      <c r="G916" s="21" t="str">
        <f t="shared" si="113"/>
        <v>C</v>
      </c>
      <c r="H916" s="26" t="str">
        <f t="shared" si="115"/>
        <v>ftp://wcftp.washoecounty.us/outtoworld/Neighborhood_Atlas/BE.pdf</v>
      </c>
      <c r="I916" s="30" t="str">
        <f t="shared" si="116"/>
        <v>https://www2.washoecounty.us/assessor/cama/search_download.php?command=dnld&amp;list=nbcsearch&amp;nbc=BEIC</v>
      </c>
      <c r="J916" s="11" t="s">
        <v>1279</v>
      </c>
      <c r="K916" s="23" t="s">
        <v>305</v>
      </c>
      <c r="N916" s="12" t="str">
        <f t="shared" si="117"/>
        <v>BE</v>
      </c>
      <c r="O916" s="12" t="str">
        <f t="shared" si="118"/>
        <v>B</v>
      </c>
      <c r="P916" s="12" t="str">
        <f t="shared" si="119"/>
        <v>C</v>
      </c>
    </row>
    <row r="917" spans="1:16" x14ac:dyDescent="0.3">
      <c r="A917" s="16" t="str">
        <f t="shared" si="114"/>
        <v>Common Area</v>
      </c>
      <c r="B917" s="52" t="str">
        <f>VLOOKUP(N917,Keys!$I$3:$J$21,2)</f>
        <v>South Washoe County</v>
      </c>
      <c r="C917" s="52" t="str">
        <f>VLOOKUP(D917,Keys!$Q$3:$S$31,2)</f>
        <v xml:space="preserve">Reno            </v>
      </c>
      <c r="D917" s="57">
        <f>VLOOKUP(N917,Keys!$D$3:$E$118,2)</f>
        <v>89512</v>
      </c>
      <c r="E917" s="12" t="str">
        <f>VLOOKUP(G917,Keys!$A$3:$B$30,2)</f>
        <v>Token Values -- Common Area / Splinters / Unbuildable</v>
      </c>
      <c r="F917" s="19" t="str">
        <f t="shared" si="112"/>
        <v>BEV</v>
      </c>
      <c r="G917" s="21" t="str">
        <f t="shared" si="113"/>
        <v>V</v>
      </c>
      <c r="H917" s="26" t="str">
        <f t="shared" si="115"/>
        <v>ftp://wcftp.washoecounty.us/outtoworld/Neighborhood_Atlas/BE.pdf</v>
      </c>
      <c r="I917" s="30" t="str">
        <f t="shared" si="116"/>
        <v>https://www2.washoecounty.us/assessor/cama/search_download.php?command=dnld&amp;list=nbcsearch&amp;nbc=BEVV</v>
      </c>
      <c r="J917" s="11" t="s">
        <v>1279</v>
      </c>
      <c r="K917" s="23" t="s">
        <v>308</v>
      </c>
      <c r="N917" s="12" t="str">
        <f t="shared" si="117"/>
        <v>BE</v>
      </c>
      <c r="O917" s="12" t="str">
        <f t="shared" si="118"/>
        <v>B</v>
      </c>
      <c r="P917" s="12" t="str">
        <f t="shared" si="119"/>
        <v>V</v>
      </c>
    </row>
    <row r="918" spans="1:16" x14ac:dyDescent="0.3">
      <c r="A918" s="16" t="str">
        <f t="shared" si="114"/>
        <v>Wildcreek Townhomes</v>
      </c>
      <c r="B918" s="52" t="str">
        <f>VLOOKUP(N918,Keys!$I$3:$J$21,2)</f>
        <v>South Washoe County</v>
      </c>
      <c r="C918" s="52" t="str">
        <f>VLOOKUP(D918,Keys!$Q$3:$S$31,2)</f>
        <v xml:space="preserve">Reno            </v>
      </c>
      <c r="D918" s="57">
        <f>VLOOKUP(N918,Keys!$D$3:$E$118,2)</f>
        <v>89512</v>
      </c>
      <c r="E918" s="12" t="str">
        <f>VLOOKUP(G918,Keys!$A$3:$B$30,2)</f>
        <v>SFR &lt; 6,000 Sf -- Patio Homes -- Site Values</v>
      </c>
      <c r="F918" s="19" t="str">
        <f t="shared" si="112"/>
        <v>BFA</v>
      </c>
      <c r="G918" s="21" t="str">
        <f t="shared" si="113"/>
        <v>B</v>
      </c>
      <c r="H918" s="26" t="str">
        <f t="shared" si="115"/>
        <v>ftp://wcftp.washoecounty.us/outtoworld/Neighborhood_Atlas/BF.pdf</v>
      </c>
      <c r="I918" s="30" t="str">
        <f t="shared" si="116"/>
        <v>https://www2.washoecounty.us/assessor/cama/search_download.php?command=dnld&amp;list=nbcsearch&amp;nbc=BFAB</v>
      </c>
      <c r="J918" s="11" t="s">
        <v>1279</v>
      </c>
      <c r="K918" s="23" t="s">
        <v>311</v>
      </c>
      <c r="N918" s="12" t="str">
        <f t="shared" si="117"/>
        <v>BF</v>
      </c>
      <c r="O918" s="12" t="str">
        <f t="shared" si="118"/>
        <v>B</v>
      </c>
      <c r="P918" s="12" t="str">
        <f t="shared" si="119"/>
        <v>B</v>
      </c>
    </row>
    <row r="919" spans="1:16" x14ac:dyDescent="0.3">
      <c r="A919" s="16" t="str">
        <f t="shared" si="114"/>
        <v>Panorama Village Condos</v>
      </c>
      <c r="B919" s="52" t="str">
        <f>VLOOKUP(N919,Keys!$I$3:$J$21,2)</f>
        <v>South Washoe County</v>
      </c>
      <c r="C919" s="52" t="str">
        <f>VLOOKUP(D919,Keys!$Q$3:$S$31,2)</f>
        <v xml:space="preserve">Reno            </v>
      </c>
      <c r="D919" s="57">
        <f>VLOOKUP(N919,Keys!$D$3:$E$118,2)</f>
        <v>89512</v>
      </c>
      <c r="E919" s="12" t="str">
        <f>VLOOKUP(G919,Keys!$A$3:$B$30,2)</f>
        <v>Condos / Townhouse - Site Values</v>
      </c>
      <c r="F919" s="19" t="str">
        <f t="shared" si="112"/>
        <v>BFC</v>
      </c>
      <c r="G919" s="21" t="str">
        <f t="shared" si="113"/>
        <v>A</v>
      </c>
      <c r="H919" s="26" t="str">
        <f t="shared" si="115"/>
        <v>ftp://wcftp.washoecounty.us/outtoworld/Neighborhood_Atlas/BF.pdf</v>
      </c>
      <c r="I919" s="30" t="str">
        <f t="shared" si="116"/>
        <v>https://www2.washoecounty.us/assessor/cama/search_download.php?command=dnld&amp;list=nbcsearch&amp;nbc=BFCA</v>
      </c>
      <c r="J919" s="11" t="s">
        <v>1279</v>
      </c>
      <c r="K919" s="23" t="s">
        <v>314</v>
      </c>
      <c r="N919" s="12" t="str">
        <f t="shared" si="117"/>
        <v>BF</v>
      </c>
      <c r="O919" s="12" t="str">
        <f t="shared" si="118"/>
        <v>B</v>
      </c>
      <c r="P919" s="12" t="str">
        <f t="shared" si="119"/>
        <v>A</v>
      </c>
    </row>
    <row r="920" spans="1:16" x14ac:dyDescent="0.3">
      <c r="A920" s="16" t="str">
        <f t="shared" si="114"/>
        <v>Mobile Home Parks</v>
      </c>
      <c r="B920" s="52" t="str">
        <f>VLOOKUP(N920,Keys!$I$3:$J$21,2)</f>
        <v>South Washoe County</v>
      </c>
      <c r="C920" s="52" t="str">
        <f>VLOOKUP(D920,Keys!$Q$3:$S$31,2)</f>
        <v xml:space="preserve">Reno            </v>
      </c>
      <c r="D920" s="57">
        <f>VLOOKUP(N920,Keys!$D$3:$E$118,2)</f>
        <v>89512</v>
      </c>
      <c r="E920" s="12" t="str">
        <f>VLOOKUP(G920,Keys!$A$3:$B$30,2)</f>
        <v>MF - Mobile Home / RV Parks -- Per Unit Values (LUC 35)</v>
      </c>
      <c r="F920" s="19" t="str">
        <f t="shared" si="112"/>
        <v>BFE</v>
      </c>
      <c r="G920" s="21" t="str">
        <f t="shared" si="113"/>
        <v>N</v>
      </c>
      <c r="H920" s="26" t="str">
        <f t="shared" si="115"/>
        <v>ftp://wcftp.washoecounty.us/outtoworld/Neighborhood_Atlas/BF.pdf</v>
      </c>
      <c r="I920" s="30" t="str">
        <f t="shared" si="116"/>
        <v>https://www2.washoecounty.us/assessor/cama/search_download.php?command=dnld&amp;list=nbcsearch&amp;nbc=BFEN</v>
      </c>
      <c r="J920" s="11" t="s">
        <v>1279</v>
      </c>
      <c r="K920" s="23" t="s">
        <v>317</v>
      </c>
      <c r="N920" s="12" t="str">
        <f t="shared" si="117"/>
        <v>BF</v>
      </c>
      <c r="O920" s="12" t="str">
        <f t="shared" si="118"/>
        <v>B</v>
      </c>
      <c r="P920" s="12" t="str">
        <f t="shared" si="119"/>
        <v>N</v>
      </c>
    </row>
    <row r="921" spans="1:16" x14ac:dyDescent="0.3">
      <c r="A921" s="16" t="str">
        <f t="shared" si="114"/>
        <v>Vacant Multi. Family</v>
      </c>
      <c r="B921" s="52" t="str">
        <f>VLOOKUP(N921,Keys!$I$3:$J$21,2)</f>
        <v>South Washoe County</v>
      </c>
      <c r="C921" s="52" t="str">
        <f>VLOOKUP(D921,Keys!$Q$3:$S$31,2)</f>
        <v xml:space="preserve">Reno            </v>
      </c>
      <c r="D921" s="57">
        <f>VLOOKUP(N921,Keys!$D$3:$E$118,2)</f>
        <v>89512</v>
      </c>
      <c r="E921" s="12" t="str">
        <f>VLOOKUP(G921,Keys!$A$3:$B$30,2)</f>
        <v>Centrally Assessed</v>
      </c>
      <c r="F921" s="19" t="str">
        <f t="shared" si="112"/>
        <v>BFH</v>
      </c>
      <c r="G921" s="21" t="str">
        <f t="shared" si="113"/>
        <v>Z</v>
      </c>
      <c r="H921" s="26" t="str">
        <f t="shared" si="115"/>
        <v>ftp://wcftp.washoecounty.us/outtoworld/Neighborhood_Atlas/BF.pdf</v>
      </c>
      <c r="I921" s="30" t="str">
        <f t="shared" si="116"/>
        <v>https://www2.washoecounty.us/assessor/cama/search_download.php?command=dnld&amp;list=nbcsearch&amp;nbc=BFHZ</v>
      </c>
      <c r="J921" s="11" t="s">
        <v>1279</v>
      </c>
      <c r="K921" s="23" t="s">
        <v>320</v>
      </c>
      <c r="N921" s="12" t="str">
        <f t="shared" si="117"/>
        <v>BF</v>
      </c>
      <c r="O921" s="12" t="str">
        <f t="shared" si="118"/>
        <v>B</v>
      </c>
      <c r="P921" s="12" t="str">
        <f t="shared" si="119"/>
        <v>Z</v>
      </c>
    </row>
    <row r="922" spans="1:16" x14ac:dyDescent="0.3">
      <c r="A922" s="16" t="str">
        <f t="shared" si="114"/>
        <v>Wildcreek Golf Villas</v>
      </c>
      <c r="B922" s="52" t="str">
        <f>VLOOKUP(N922,Keys!$I$3:$J$21,2)</f>
        <v>South Washoe County</v>
      </c>
      <c r="C922" s="52" t="str">
        <f>VLOOKUP(D922,Keys!$Q$3:$S$31,2)</f>
        <v xml:space="preserve">Reno            </v>
      </c>
      <c r="D922" s="57">
        <f>VLOOKUP(N922,Keys!$D$3:$E$118,2)</f>
        <v>89512</v>
      </c>
      <c r="E922" s="12" t="str">
        <f>VLOOKUP(G922,Keys!$A$3:$B$30,2)</f>
        <v>SFR &lt; 6,000 Sf -- Patio Homes -- Site Values</v>
      </c>
      <c r="F922" s="19" t="str">
        <f t="shared" si="112"/>
        <v>BFL</v>
      </c>
      <c r="G922" s="21" t="str">
        <f t="shared" si="113"/>
        <v>B</v>
      </c>
      <c r="H922" s="26" t="str">
        <f t="shared" si="115"/>
        <v>ftp://wcftp.washoecounty.us/outtoworld/Neighborhood_Atlas/BF.pdf</v>
      </c>
      <c r="I922" s="30" t="str">
        <f t="shared" si="116"/>
        <v>https://www2.washoecounty.us/assessor/cama/search_download.php?command=dnld&amp;list=nbcsearch&amp;nbc=BFLB</v>
      </c>
      <c r="J922" s="11" t="s">
        <v>1279</v>
      </c>
      <c r="K922" s="23" t="s">
        <v>323</v>
      </c>
      <c r="N922" s="12" t="str">
        <f t="shared" si="117"/>
        <v>BF</v>
      </c>
      <c r="O922" s="12" t="str">
        <f t="shared" si="118"/>
        <v>B</v>
      </c>
      <c r="P922" s="12" t="str">
        <f t="shared" si="119"/>
        <v>B</v>
      </c>
    </row>
    <row r="923" spans="1:16" x14ac:dyDescent="0.3">
      <c r="A923" s="16" t="str">
        <f t="shared" si="114"/>
        <v>Government</v>
      </c>
      <c r="B923" s="52" t="str">
        <f>VLOOKUP(N923,Keys!$I$3:$J$21,2)</f>
        <v>South Washoe County</v>
      </c>
      <c r="C923" s="52" t="str">
        <f>VLOOKUP(D923,Keys!$Q$3:$S$31,2)</f>
        <v xml:space="preserve">Reno            </v>
      </c>
      <c r="D923" s="57">
        <f>VLOOKUP(N923,Keys!$D$3:$E$118,2)</f>
        <v>89512</v>
      </c>
      <c r="E923" s="12" t="str">
        <f>VLOOKUP(G923,Keys!$A$3:$B$30,2)</f>
        <v>Centrally Assessed</v>
      </c>
      <c r="F923" s="19" t="str">
        <f t="shared" si="112"/>
        <v>BFY</v>
      </c>
      <c r="G923" s="21" t="str">
        <f t="shared" si="113"/>
        <v>Y</v>
      </c>
      <c r="H923" s="26" t="str">
        <f t="shared" si="115"/>
        <v>ftp://wcftp.washoecounty.us/outtoworld/Neighborhood_Atlas/BF.pdf</v>
      </c>
      <c r="I923" s="30" t="str">
        <f t="shared" si="116"/>
        <v>https://www2.washoecounty.us/assessor/cama/search_download.php?command=dnld&amp;list=nbcsearch&amp;nbc=BFYY</v>
      </c>
      <c r="J923" s="11" t="s">
        <v>1279</v>
      </c>
      <c r="K923" s="23" t="s">
        <v>326</v>
      </c>
      <c r="N923" s="12" t="str">
        <f t="shared" si="117"/>
        <v>BF</v>
      </c>
      <c r="O923" s="12" t="str">
        <f t="shared" si="118"/>
        <v>B</v>
      </c>
      <c r="P923" s="12" t="str">
        <f t="shared" si="119"/>
        <v>Y</v>
      </c>
    </row>
    <row r="924" spans="1:16" x14ac:dyDescent="0.3">
      <c r="A924" s="16" t="str">
        <f t="shared" si="114"/>
        <v>Panther Valley Industrial</v>
      </c>
      <c r="B924" s="52" t="str">
        <f>VLOOKUP(N924,Keys!$I$3:$J$21,2)</f>
        <v>South Washoe County</v>
      </c>
      <c r="C924" s="52" t="str">
        <f>VLOOKUP(D924,Keys!$Q$3:$S$31,2)</f>
        <v>Reno,  Anderson Acres, Black Springs, Bordertown, Golden Valley, Lemmon Valley, Panther Valley, Rancho Haven, Red Rock, Sierra, Silver Knolls, Stead</v>
      </c>
      <c r="D924" s="57">
        <f>VLOOKUP(N924,Keys!$D$3:$E$118,2)</f>
        <v>89506</v>
      </c>
      <c r="E924" s="12" t="str">
        <f>VLOOKUP(G924,Keys!$A$3:$B$30,2)</f>
        <v>Industrial -- Square Foot Values</v>
      </c>
      <c r="F924" s="19" t="str">
        <f t="shared" si="112"/>
        <v>BGA</v>
      </c>
      <c r="G924" s="21" t="str">
        <f t="shared" si="113"/>
        <v>U</v>
      </c>
      <c r="H924" s="26" t="str">
        <f t="shared" si="115"/>
        <v>ftp://wcftp.washoecounty.us/outtoworld/Neighborhood_Atlas/BG.pdf</v>
      </c>
      <c r="I924" s="30" t="str">
        <f t="shared" si="116"/>
        <v>https://www2.washoecounty.us/assessor/cama/search_download.php?command=dnld&amp;list=nbcsearch&amp;nbc=BGAU</v>
      </c>
      <c r="J924" s="11" t="s">
        <v>1279</v>
      </c>
      <c r="K924" s="23" t="s">
        <v>329</v>
      </c>
      <c r="N924" s="12" t="str">
        <f t="shared" si="117"/>
        <v>BG</v>
      </c>
      <c r="O924" s="12" t="str">
        <f t="shared" si="118"/>
        <v>B</v>
      </c>
      <c r="P924" s="12" t="str">
        <f t="shared" si="119"/>
        <v>U</v>
      </c>
    </row>
    <row r="925" spans="1:16" x14ac:dyDescent="0.3">
      <c r="A925" s="16" t="str">
        <f t="shared" si="114"/>
        <v>Northern Lights/Hillcrest SFRs</v>
      </c>
      <c r="B925" s="52" t="str">
        <f>VLOOKUP(N925,Keys!$I$3:$J$21,2)</f>
        <v>South Washoe County</v>
      </c>
      <c r="C925" s="52" t="str">
        <f>VLOOKUP(D925,Keys!$Q$3:$S$31,2)</f>
        <v>Reno,  Anderson Acres, Black Springs, Bordertown, Golden Valley, Lemmon Valley, Panther Valley, Rancho Haven, Red Rock, Sierra, Silver Knolls, Stead</v>
      </c>
      <c r="D925" s="57">
        <f>VLOOKUP(N925,Keys!$D$3:$E$118,2)</f>
        <v>89506</v>
      </c>
      <c r="E925" s="12" t="str">
        <f>VLOOKUP(G925,Keys!$A$3:$B$30,2)</f>
        <v>SFR 6,000 - 9,000 Sf Zoning -- Site Values</v>
      </c>
      <c r="F925" s="19" t="str">
        <f t="shared" si="112"/>
        <v>BGC</v>
      </c>
      <c r="G925" s="21" t="str">
        <f t="shared" si="113"/>
        <v>C</v>
      </c>
      <c r="H925" s="26" t="str">
        <f t="shared" si="115"/>
        <v>ftp://wcftp.washoecounty.us/outtoworld/Neighborhood_Atlas/BG.pdf</v>
      </c>
      <c r="I925" s="30" t="str">
        <f t="shared" si="116"/>
        <v>https://www2.washoecounty.us/assessor/cama/search_download.php?command=dnld&amp;list=nbcsearch&amp;nbc=BGCC</v>
      </c>
      <c r="J925" s="11" t="s">
        <v>1279</v>
      </c>
      <c r="K925" s="23" t="s">
        <v>332</v>
      </c>
      <c r="N925" s="12" t="str">
        <f t="shared" si="117"/>
        <v>BG</v>
      </c>
      <c r="O925" s="12" t="str">
        <f t="shared" si="118"/>
        <v>B</v>
      </c>
      <c r="P925" s="12" t="str">
        <f t="shared" si="119"/>
        <v>C</v>
      </c>
    </row>
    <row r="926" spans="1:16" x14ac:dyDescent="0.3">
      <c r="A926" s="16" t="str">
        <f t="shared" si="114"/>
        <v>Commercial/Industrial</v>
      </c>
      <c r="B926" s="52" t="str">
        <f>VLOOKUP(N926,Keys!$I$3:$J$21,2)</f>
        <v>South Washoe County</v>
      </c>
      <c r="C926" s="52" t="str">
        <f>VLOOKUP(D926,Keys!$Q$3:$S$31,2)</f>
        <v>Reno,  Anderson Acres, Black Springs, Bordertown, Golden Valley, Lemmon Valley, Panther Valley, Rancho Haven, Red Rock, Sierra, Silver Knolls, Stead</v>
      </c>
      <c r="D926" s="57">
        <f>VLOOKUP(N926,Keys!$D$3:$E$118,2)</f>
        <v>89506</v>
      </c>
      <c r="E926" s="12" t="str">
        <f>VLOOKUP(G926,Keys!$A$3:$B$30,2)</f>
        <v>Commercial - General -- Square Foot Values</v>
      </c>
      <c r="F926" s="19" t="str">
        <f t="shared" si="112"/>
        <v>BGE</v>
      </c>
      <c r="G926" s="21" t="str">
        <f t="shared" si="113"/>
        <v>Q</v>
      </c>
      <c r="H926" s="26" t="str">
        <f t="shared" si="115"/>
        <v>ftp://wcftp.washoecounty.us/outtoworld/Neighborhood_Atlas/BG.pdf</v>
      </c>
      <c r="I926" s="30" t="str">
        <f t="shared" si="116"/>
        <v>https://www2.washoecounty.us/assessor/cama/search_download.php?command=dnld&amp;list=nbcsearch&amp;nbc=BGEQ</v>
      </c>
      <c r="J926" s="11" t="s">
        <v>1279</v>
      </c>
      <c r="K926" s="23" t="s">
        <v>335</v>
      </c>
      <c r="N926" s="12" t="str">
        <f t="shared" si="117"/>
        <v>BG</v>
      </c>
      <c r="O926" s="12" t="str">
        <f t="shared" si="118"/>
        <v>B</v>
      </c>
      <c r="P926" s="12" t="str">
        <f t="shared" si="119"/>
        <v>Q</v>
      </c>
    </row>
    <row r="927" spans="1:16" x14ac:dyDescent="0.3">
      <c r="A927" s="16" t="str">
        <f t="shared" si="114"/>
        <v>Industrial Condos</v>
      </c>
      <c r="B927" s="52" t="str">
        <f>VLOOKUP(N927,Keys!$I$3:$J$21,2)</f>
        <v>South Washoe County</v>
      </c>
      <c r="C927" s="52" t="str">
        <f>VLOOKUP(D927,Keys!$Q$3:$S$31,2)</f>
        <v>Reno,  Anderson Acres, Black Springs, Bordertown, Golden Valley, Lemmon Valley, Panther Valley, Rancho Haven, Red Rock, Sierra, Silver Knolls, Stead</v>
      </c>
      <c r="D927" s="57">
        <f>VLOOKUP(N927,Keys!$D$3:$E$118,2)</f>
        <v>89506</v>
      </c>
      <c r="E927" s="12" t="str">
        <f>VLOOKUP(G927,Keys!$A$3:$B$30,2)</f>
        <v>Industrial Condos -- Square Foot Values</v>
      </c>
      <c r="F927" s="19" t="str">
        <f t="shared" si="112"/>
        <v>BGK</v>
      </c>
      <c r="G927" s="21" t="str">
        <f t="shared" si="113"/>
        <v>T</v>
      </c>
      <c r="H927" s="26" t="str">
        <f t="shared" si="115"/>
        <v>ftp://wcftp.washoecounty.us/outtoworld/Neighborhood_Atlas/BG.pdf</v>
      </c>
      <c r="I927" s="30" t="str">
        <f t="shared" si="116"/>
        <v>https://www2.washoecounty.us/assessor/cama/search_download.php?command=dnld&amp;list=nbcsearch&amp;nbc=BGKT</v>
      </c>
      <c r="J927" s="11" t="s">
        <v>1279</v>
      </c>
      <c r="K927" s="23" t="s">
        <v>338</v>
      </c>
      <c r="N927" s="12" t="str">
        <f t="shared" si="117"/>
        <v>BG</v>
      </c>
      <c r="O927" s="12" t="str">
        <f t="shared" si="118"/>
        <v>B</v>
      </c>
      <c r="P927" s="12" t="str">
        <f t="shared" si="119"/>
        <v>T</v>
      </c>
    </row>
    <row r="928" spans="1:16" x14ac:dyDescent="0.3">
      <c r="A928" s="16" t="str">
        <f t="shared" si="114"/>
        <v>Hoge Rd. Small Lots</v>
      </c>
      <c r="B928" s="52" t="str">
        <f>VLOOKUP(N928,Keys!$I$3:$J$21,2)</f>
        <v>South Washoe County</v>
      </c>
      <c r="C928" s="52" t="str">
        <f>VLOOKUP(D928,Keys!$Q$3:$S$31,2)</f>
        <v>Reno,  Anderson Acres, Black Springs, Bordertown, Golden Valley, Lemmon Valley, Panther Valley, Rancho Haven, Red Rock, Sierra, Silver Knolls, Stead</v>
      </c>
      <c r="D928" s="57">
        <f>VLOOKUP(N928,Keys!$D$3:$E$118,2)</f>
        <v>89506</v>
      </c>
      <c r="E928" s="12" t="str">
        <f>VLOOKUP(G928,Keys!$A$3:$B$30,2)</f>
        <v>SFR 12,000 - 15,000 Sf Zoning -- Site Values</v>
      </c>
      <c r="F928" s="19" t="str">
        <f t="shared" si="112"/>
        <v>BGR</v>
      </c>
      <c r="G928" s="21" t="str">
        <f t="shared" si="113"/>
        <v>D</v>
      </c>
      <c r="H928" s="26" t="str">
        <f t="shared" si="115"/>
        <v>ftp://wcftp.washoecounty.us/outtoworld/Neighborhood_Atlas/BG.pdf</v>
      </c>
      <c r="I928" s="30" t="str">
        <f t="shared" si="116"/>
        <v>https://www2.washoecounty.us/assessor/cama/search_download.php?command=dnld&amp;list=nbcsearch&amp;nbc=BGRD</v>
      </c>
      <c r="J928" s="11" t="s">
        <v>1279</v>
      </c>
      <c r="K928" s="23" t="s">
        <v>341</v>
      </c>
      <c r="N928" s="12" t="str">
        <f t="shared" si="117"/>
        <v>BG</v>
      </c>
      <c r="O928" s="12" t="str">
        <f t="shared" si="118"/>
        <v>B</v>
      </c>
      <c r="P928" s="12" t="str">
        <f t="shared" si="119"/>
        <v>D</v>
      </c>
    </row>
    <row r="929" spans="1:16" x14ac:dyDescent="0.3">
      <c r="A929" s="16" t="str">
        <f t="shared" si="114"/>
        <v>Common Area/Token Value</v>
      </c>
      <c r="B929" s="52" t="str">
        <f>VLOOKUP(N929,Keys!$I$3:$J$21,2)</f>
        <v>South Washoe County</v>
      </c>
      <c r="C929" s="52" t="str">
        <f>VLOOKUP(D929,Keys!$Q$3:$S$31,2)</f>
        <v>Reno,  Anderson Acres, Black Springs, Bordertown, Golden Valley, Lemmon Valley, Panther Valley, Rancho Haven, Red Rock, Sierra, Silver Knolls, Stead</v>
      </c>
      <c r="D929" s="57">
        <f>VLOOKUP(N929,Keys!$D$3:$E$118,2)</f>
        <v>89506</v>
      </c>
      <c r="E929" s="12" t="str">
        <f>VLOOKUP(G929,Keys!$A$3:$B$30,2)</f>
        <v>Token Values -- Common Area / Splinters / Unbuildable</v>
      </c>
      <c r="F929" s="19" t="str">
        <f t="shared" si="112"/>
        <v>BGV</v>
      </c>
      <c r="G929" s="21" t="str">
        <f t="shared" si="113"/>
        <v>V</v>
      </c>
      <c r="H929" s="26" t="str">
        <f t="shared" si="115"/>
        <v>ftp://wcftp.washoecounty.us/outtoworld/Neighborhood_Atlas/BG.pdf</v>
      </c>
      <c r="I929" s="30" t="str">
        <f t="shared" si="116"/>
        <v>https://www2.washoecounty.us/assessor/cama/search_download.php?command=dnld&amp;list=nbcsearch&amp;nbc=BGVV</v>
      </c>
      <c r="J929" s="11" t="s">
        <v>1279</v>
      </c>
      <c r="K929" s="23" t="s">
        <v>344</v>
      </c>
      <c r="N929" s="12" t="str">
        <f t="shared" si="117"/>
        <v>BG</v>
      </c>
      <c r="O929" s="12" t="str">
        <f t="shared" si="118"/>
        <v>B</v>
      </c>
      <c r="P929" s="12" t="str">
        <f t="shared" si="119"/>
        <v>V</v>
      </c>
    </row>
    <row r="930" spans="1:16" x14ac:dyDescent="0.3">
      <c r="A930" s="16" t="str">
        <f t="shared" si="114"/>
        <v>Talus SFRs</v>
      </c>
      <c r="B930" s="52" t="str">
        <f>VLOOKUP(N930,Keys!$I$3:$J$21,2)</f>
        <v>South Washoe County</v>
      </c>
      <c r="C930" s="52" t="str">
        <f>VLOOKUP(D930,Keys!$Q$3:$S$31,2)</f>
        <v xml:space="preserve">Reno,  Lawton          </v>
      </c>
      <c r="D930" s="57">
        <f>VLOOKUP(N930,Keys!$D$3:$E$118,2)</f>
        <v>89503</v>
      </c>
      <c r="E930" s="12" t="str">
        <f>VLOOKUP(G930,Keys!$A$3:$B$30,2)</f>
        <v>SFR 6,000 - 9,000 Sf Zoning -- Site Values</v>
      </c>
      <c r="F930" s="19" t="str">
        <f t="shared" si="112"/>
        <v>BHA</v>
      </c>
      <c r="G930" s="21" t="str">
        <f t="shared" si="113"/>
        <v>C</v>
      </c>
      <c r="H930" s="26" t="str">
        <f t="shared" si="115"/>
        <v>ftp://wcftp.washoecounty.us/outtoworld/Neighborhood_Atlas/BH.pdf</v>
      </c>
      <c r="I930" s="30" t="str">
        <f t="shared" si="116"/>
        <v>https://www2.washoecounty.us/assessor/cama/search_download.php?command=dnld&amp;list=nbcsearch&amp;nbc=BHAC</v>
      </c>
      <c r="J930" s="11" t="s">
        <v>1279</v>
      </c>
      <c r="K930" s="23" t="s">
        <v>347</v>
      </c>
      <c r="N930" s="12" t="str">
        <f t="shared" si="117"/>
        <v>BH</v>
      </c>
      <c r="O930" s="12" t="str">
        <f t="shared" si="118"/>
        <v>B</v>
      </c>
      <c r="P930" s="12" t="str">
        <f t="shared" si="119"/>
        <v>C</v>
      </c>
    </row>
    <row r="931" spans="1:16" x14ac:dyDescent="0.3">
      <c r="A931" s="16" t="str">
        <f t="shared" si="114"/>
        <v>Commercial</v>
      </c>
      <c r="B931" s="52" t="str">
        <f>VLOOKUP(N931,Keys!$I$3:$J$21,2)</f>
        <v>South Washoe County</v>
      </c>
      <c r="C931" s="52" t="str">
        <f>VLOOKUP(D931,Keys!$Q$3:$S$31,2)</f>
        <v xml:space="preserve">Reno,  Lawton          </v>
      </c>
      <c r="D931" s="57">
        <f>VLOOKUP(N931,Keys!$D$3:$E$118,2)</f>
        <v>89503</v>
      </c>
      <c r="E931" s="12" t="str">
        <f>VLOOKUP(G931,Keys!$A$3:$B$30,2)</f>
        <v>Commercial - General -- Square Foot Values</v>
      </c>
      <c r="F931" s="19" t="str">
        <f t="shared" si="112"/>
        <v>BHA</v>
      </c>
      <c r="G931" s="21" t="str">
        <f t="shared" si="113"/>
        <v>Q</v>
      </c>
      <c r="H931" s="26" t="str">
        <f t="shared" si="115"/>
        <v>ftp://wcftp.washoecounty.us/outtoworld/Neighborhood_Atlas/BH.pdf</v>
      </c>
      <c r="I931" s="30" t="str">
        <f t="shared" si="116"/>
        <v>https://www2.washoecounty.us/assessor/cama/search_download.php?command=dnld&amp;list=nbcsearch&amp;nbc=BHAQ</v>
      </c>
      <c r="J931" s="11" t="s">
        <v>1279</v>
      </c>
      <c r="K931" s="23" t="s">
        <v>350</v>
      </c>
      <c r="N931" s="12" t="str">
        <f t="shared" si="117"/>
        <v>BH</v>
      </c>
      <c r="O931" s="12" t="str">
        <f t="shared" si="118"/>
        <v>B</v>
      </c>
      <c r="P931" s="12" t="str">
        <f t="shared" si="119"/>
        <v>Q</v>
      </c>
    </row>
    <row r="932" spans="1:16" x14ac:dyDescent="0.3">
      <c r="A932" s="16" t="str">
        <f t="shared" si="114"/>
        <v>Sienna Ridge by Lennar</v>
      </c>
      <c r="B932" s="52" t="str">
        <f>VLOOKUP(N932,Keys!$I$3:$J$21,2)</f>
        <v>South Washoe County</v>
      </c>
      <c r="C932" s="52" t="str">
        <f>VLOOKUP(D932,Keys!$Q$3:$S$31,2)</f>
        <v xml:space="preserve">Reno,  Lawton          </v>
      </c>
      <c r="D932" s="57">
        <f>VLOOKUP(N932,Keys!$D$3:$E$118,2)</f>
        <v>89503</v>
      </c>
      <c r="E932" s="12" t="str">
        <f>VLOOKUP(G932,Keys!$A$3:$B$30,2)</f>
        <v>SFR 6,000 - 9,000 Sf Zoning -- Site Values</v>
      </c>
      <c r="F932" s="19" t="str">
        <f t="shared" si="112"/>
        <v>BHB</v>
      </c>
      <c r="G932" s="21" t="str">
        <f t="shared" si="113"/>
        <v>C</v>
      </c>
      <c r="H932" s="26" t="str">
        <f t="shared" si="115"/>
        <v>ftp://wcftp.washoecounty.us/outtoworld/Neighborhood_Atlas/BH.pdf</v>
      </c>
      <c r="I932" s="30" t="str">
        <f t="shared" si="116"/>
        <v>https://www2.washoecounty.us/assessor/cama/search_download.php?command=dnld&amp;list=nbcsearch&amp;nbc=BHBC</v>
      </c>
      <c r="J932" s="11" t="s">
        <v>1279</v>
      </c>
      <c r="K932" s="23" t="s">
        <v>353</v>
      </c>
      <c r="N932" s="12" t="str">
        <f t="shared" si="117"/>
        <v>BH</v>
      </c>
      <c r="O932" s="12" t="str">
        <f t="shared" si="118"/>
        <v>B</v>
      </c>
      <c r="P932" s="12" t="str">
        <f t="shared" si="119"/>
        <v>C</v>
      </c>
    </row>
    <row r="933" spans="1:16" x14ac:dyDescent="0.3">
      <c r="A933" s="16" t="str">
        <f t="shared" si="114"/>
        <v>University Ridge</v>
      </c>
      <c r="B933" s="52" t="str">
        <f>VLOOKUP(N933,Keys!$I$3:$J$21,2)</f>
        <v>South Washoe County</v>
      </c>
      <c r="C933" s="52" t="str">
        <f>VLOOKUP(D933,Keys!$Q$3:$S$31,2)</f>
        <v xml:space="preserve">Reno,  Lawton          </v>
      </c>
      <c r="D933" s="57">
        <f>VLOOKUP(N933,Keys!$D$3:$E$118,2)</f>
        <v>89503</v>
      </c>
      <c r="E933" s="12" t="str">
        <f>VLOOKUP(G933,Keys!$A$3:$B$30,2)</f>
        <v>SFR 12,000 - 15,000 Sf Zoning -- Site Values</v>
      </c>
      <c r="F933" s="19" t="str">
        <f t="shared" si="112"/>
        <v>BHC</v>
      </c>
      <c r="G933" s="21" t="str">
        <f t="shared" si="113"/>
        <v>D</v>
      </c>
      <c r="H933" s="26" t="str">
        <f t="shared" si="115"/>
        <v>ftp://wcftp.washoecounty.us/outtoworld/Neighborhood_Atlas/BH.pdf</v>
      </c>
      <c r="I933" s="30" t="str">
        <f t="shared" si="116"/>
        <v>https://www2.washoecounty.us/assessor/cama/search_download.php?command=dnld&amp;list=nbcsearch&amp;nbc=BHCD</v>
      </c>
      <c r="J933" s="11" t="s">
        <v>1279</v>
      </c>
      <c r="K933" s="23" t="s">
        <v>356</v>
      </c>
      <c r="N933" s="12" t="str">
        <f t="shared" si="117"/>
        <v>BH</v>
      </c>
      <c r="O933" s="12" t="str">
        <f t="shared" si="118"/>
        <v>B</v>
      </c>
      <c r="P933" s="12" t="str">
        <f t="shared" si="119"/>
        <v>D</v>
      </c>
    </row>
    <row r="934" spans="1:16" x14ac:dyDescent="0.3">
      <c r="A934" s="16" t="str">
        <f t="shared" si="114"/>
        <v>Sunvilla Estates Mobile Home Park</v>
      </c>
      <c r="B934" s="52" t="str">
        <f>VLOOKUP(N934,Keys!$I$3:$J$21,2)</f>
        <v>South Washoe County</v>
      </c>
      <c r="C934" s="52" t="str">
        <f>VLOOKUP(D934,Keys!$Q$3:$S$31,2)</f>
        <v xml:space="preserve">Reno,  Lawton          </v>
      </c>
      <c r="D934" s="57">
        <f>VLOOKUP(N934,Keys!$D$3:$E$118,2)</f>
        <v>89503</v>
      </c>
      <c r="E934" s="12" t="str">
        <f>VLOOKUP(G934,Keys!$A$3:$B$30,2)</f>
        <v>MF - Mobile Home / RV Parks -- Per Unit Values (LUC 35)</v>
      </c>
      <c r="F934" s="19" t="str">
        <f t="shared" si="112"/>
        <v>BHD</v>
      </c>
      <c r="G934" s="21" t="str">
        <f t="shared" si="113"/>
        <v>N</v>
      </c>
      <c r="H934" s="26" t="str">
        <f t="shared" si="115"/>
        <v>ftp://wcftp.washoecounty.us/outtoworld/Neighborhood_Atlas/BH.pdf</v>
      </c>
      <c r="I934" s="30" t="str">
        <f t="shared" si="116"/>
        <v>https://www2.washoecounty.us/assessor/cama/search_download.php?command=dnld&amp;list=nbcsearch&amp;nbc=BHDN</v>
      </c>
      <c r="J934" s="11" t="s">
        <v>1279</v>
      </c>
      <c r="K934" s="23" t="s">
        <v>359</v>
      </c>
      <c r="N934" s="12" t="str">
        <f t="shared" si="117"/>
        <v>BH</v>
      </c>
      <c r="O934" s="12" t="str">
        <f t="shared" si="118"/>
        <v>B</v>
      </c>
      <c r="P934" s="12" t="str">
        <f t="shared" si="119"/>
        <v>N</v>
      </c>
    </row>
    <row r="935" spans="1:16" x14ac:dyDescent="0.3">
      <c r="A935" s="16" t="str">
        <f t="shared" si="114"/>
        <v>Common Area/Token Value</v>
      </c>
      <c r="B935" s="52" t="str">
        <f>VLOOKUP(N935,Keys!$I$3:$J$21,2)</f>
        <v>South Washoe County</v>
      </c>
      <c r="C935" s="52" t="str">
        <f>VLOOKUP(D935,Keys!$Q$3:$S$31,2)</f>
        <v xml:space="preserve">Reno,  Lawton          </v>
      </c>
      <c r="D935" s="57">
        <f>VLOOKUP(N935,Keys!$D$3:$E$118,2)</f>
        <v>89503</v>
      </c>
      <c r="E935" s="12" t="str">
        <f>VLOOKUP(G935,Keys!$A$3:$B$30,2)</f>
        <v>Token Values -- Common Area / Splinters / Unbuildable</v>
      </c>
      <c r="F935" s="19" t="str">
        <f t="shared" si="112"/>
        <v>BHV</v>
      </c>
      <c r="G935" s="21" t="str">
        <f t="shared" si="113"/>
        <v>V</v>
      </c>
      <c r="H935" s="26" t="str">
        <f t="shared" si="115"/>
        <v>ftp://wcftp.washoecounty.us/outtoworld/Neighborhood_Atlas/BH.pdf</v>
      </c>
      <c r="I935" s="30" t="str">
        <f t="shared" si="116"/>
        <v>https://www2.washoecounty.us/assessor/cama/search_download.php?command=dnld&amp;list=nbcsearch&amp;nbc=BHVV</v>
      </c>
      <c r="J935" s="11" t="s">
        <v>1279</v>
      </c>
      <c r="K935" s="23" t="s">
        <v>362</v>
      </c>
      <c r="N935" s="12" t="str">
        <f t="shared" si="117"/>
        <v>BH</v>
      </c>
      <c r="O935" s="12" t="str">
        <f t="shared" si="118"/>
        <v>B</v>
      </c>
      <c r="P935" s="12" t="str">
        <f t="shared" si="119"/>
        <v>V</v>
      </c>
    </row>
    <row r="936" spans="1:16" x14ac:dyDescent="0.3">
      <c r="A936" s="16" t="str">
        <f t="shared" si="114"/>
        <v>Sun Valley Multi-Family Low Density</v>
      </c>
      <c r="B936" s="52" t="str">
        <f>VLOOKUP(N936,Keys!$I$3:$J$21,2)</f>
        <v>South Washoe County</v>
      </c>
      <c r="C936" s="52" t="str">
        <f>VLOOKUP(D936,Keys!$Q$3:$S$31,2)</f>
        <v xml:space="preserve">Sun Valley            </v>
      </c>
      <c r="D936" s="57">
        <f>VLOOKUP(N936,Keys!$D$3:$E$118,2)</f>
        <v>89433</v>
      </c>
      <c r="E936" s="12" t="str">
        <f>VLOOKUP(G936,Keys!$A$3:$B$30,2)</f>
        <v>MF - Low Density -- Site Values / SF / Unit (LUC 13, 30 thru 33)</v>
      </c>
      <c r="F936" s="19" t="str">
        <f t="shared" si="112"/>
        <v>CAA</v>
      </c>
      <c r="G936" s="21" t="str">
        <f t="shared" si="113"/>
        <v>K</v>
      </c>
      <c r="H936" s="26" t="str">
        <f t="shared" si="115"/>
        <v>ftp://wcftp.washoecounty.us/outtoworld/Neighborhood_Atlas/CA.pdf</v>
      </c>
      <c r="I936" s="30" t="str">
        <f t="shared" si="116"/>
        <v>https://www2.washoecounty.us/assessor/cama/search_download.php?command=dnld&amp;list=nbcsearch&amp;nbc=CAAK</v>
      </c>
      <c r="J936" s="11" t="s">
        <v>1279</v>
      </c>
      <c r="K936" s="23" t="s">
        <v>365</v>
      </c>
      <c r="N936" s="12" t="str">
        <f t="shared" si="117"/>
        <v>CA</v>
      </c>
      <c r="O936" s="12" t="str">
        <f t="shared" si="118"/>
        <v>C</v>
      </c>
      <c r="P936" s="12" t="str">
        <f t="shared" si="119"/>
        <v>K</v>
      </c>
    </row>
    <row r="937" spans="1:16" x14ac:dyDescent="0.3">
      <c r="A937" s="16" t="str">
        <f t="shared" si="114"/>
        <v>Sun Valley Industrial</v>
      </c>
      <c r="B937" s="52" t="str">
        <f>VLOOKUP(N937,Keys!$I$3:$J$21,2)</f>
        <v>South Washoe County</v>
      </c>
      <c r="C937" s="52" t="str">
        <f>VLOOKUP(D937,Keys!$Q$3:$S$31,2)</f>
        <v xml:space="preserve">Sun Valley            </v>
      </c>
      <c r="D937" s="57">
        <f>VLOOKUP(N937,Keys!$D$3:$E$118,2)</f>
        <v>89433</v>
      </c>
      <c r="E937" s="12" t="str">
        <f>VLOOKUP(G937,Keys!$A$3:$B$30,2)</f>
        <v>Industrial -- Square Foot Values</v>
      </c>
      <c r="F937" s="19" t="str">
        <f t="shared" si="112"/>
        <v>CAA</v>
      </c>
      <c r="G937" s="21" t="str">
        <f t="shared" si="113"/>
        <v>U</v>
      </c>
      <c r="H937" s="26" t="str">
        <f t="shared" si="115"/>
        <v>ftp://wcftp.washoecounty.us/outtoworld/Neighborhood_Atlas/CA.pdf</v>
      </c>
      <c r="I937" s="30" t="str">
        <f t="shared" si="116"/>
        <v>https://www2.washoecounty.us/assessor/cama/search_download.php?command=dnld&amp;list=nbcsearch&amp;nbc=CAAU</v>
      </c>
      <c r="J937" s="11" t="s">
        <v>1279</v>
      </c>
      <c r="K937" s="23" t="s">
        <v>368</v>
      </c>
      <c r="N937" s="12" t="str">
        <f t="shared" si="117"/>
        <v>CA</v>
      </c>
      <c r="O937" s="12" t="str">
        <f t="shared" si="118"/>
        <v>C</v>
      </c>
      <c r="P937" s="12" t="str">
        <f t="shared" si="119"/>
        <v>U</v>
      </c>
    </row>
    <row r="938" spans="1:16" x14ac:dyDescent="0.3">
      <c r="A938" s="16" t="str">
        <f t="shared" si="114"/>
        <v>Sun Valley SFR Land (MDS/LDS Zoning)</v>
      </c>
      <c r="B938" s="52" t="str">
        <f>VLOOKUP(N938,Keys!$I$3:$J$21,2)</f>
        <v>South Washoe County</v>
      </c>
      <c r="C938" s="52" t="str">
        <f>VLOOKUP(D938,Keys!$Q$3:$S$31,2)</f>
        <v xml:space="preserve">Sun Valley            </v>
      </c>
      <c r="D938" s="57">
        <f>VLOOKUP(N938,Keys!$D$3:$E$118,2)</f>
        <v>89433</v>
      </c>
      <c r="E938" s="12" t="str">
        <f>VLOOKUP(G938,Keys!$A$3:$B$30,2)</f>
        <v>SFR 6,000 - 9,000 Sf Zoning -- Site Values</v>
      </c>
      <c r="F938" s="19" t="str">
        <f t="shared" si="112"/>
        <v>CAD</v>
      </c>
      <c r="G938" s="21" t="str">
        <f t="shared" si="113"/>
        <v>C</v>
      </c>
      <c r="H938" s="26" t="str">
        <f t="shared" si="115"/>
        <v>ftp://wcftp.washoecounty.us/outtoworld/Neighborhood_Atlas/CA.pdf</v>
      </c>
      <c r="I938" s="30" t="str">
        <f t="shared" si="116"/>
        <v>https://www2.washoecounty.us/assessor/cama/search_download.php?command=dnld&amp;list=nbcsearch&amp;nbc=CADC</v>
      </c>
      <c r="J938" s="11" t="s">
        <v>1279</v>
      </c>
      <c r="K938" s="23" t="s">
        <v>371</v>
      </c>
      <c r="N938" s="12" t="str">
        <f t="shared" si="117"/>
        <v>CA</v>
      </c>
      <c r="O938" s="12" t="str">
        <f t="shared" si="118"/>
        <v>C</v>
      </c>
      <c r="P938" s="12" t="str">
        <f t="shared" si="119"/>
        <v>C</v>
      </c>
    </row>
    <row r="939" spans="1:16" x14ac:dyDescent="0.3">
      <c r="A939" s="16" t="str">
        <f t="shared" si="114"/>
        <v>Juniper Heights - Sun Valley</v>
      </c>
      <c r="B939" s="52" t="str">
        <f>VLOOKUP(N939,Keys!$I$3:$J$21,2)</f>
        <v>South Washoe County</v>
      </c>
      <c r="C939" s="52" t="str">
        <f>VLOOKUP(D939,Keys!$Q$3:$S$31,2)</f>
        <v xml:space="preserve">Sun Valley            </v>
      </c>
      <c r="D939" s="57">
        <f>VLOOKUP(N939,Keys!$D$3:$E$118,2)</f>
        <v>89433</v>
      </c>
      <c r="E939" s="12" t="str">
        <f>VLOOKUP(G939,Keys!$A$3:$B$30,2)</f>
        <v>SFR 12,000 - 15,000 Sf Zoning -- Site Values</v>
      </c>
      <c r="F939" s="19" t="str">
        <f t="shared" si="112"/>
        <v>CAG</v>
      </c>
      <c r="G939" s="21" t="str">
        <f t="shared" si="113"/>
        <v>D</v>
      </c>
      <c r="H939" s="26" t="str">
        <f t="shared" si="115"/>
        <v>ftp://wcftp.washoecounty.us/outtoworld/Neighborhood_Atlas/CA.pdf</v>
      </c>
      <c r="I939" s="30" t="str">
        <f t="shared" si="116"/>
        <v>https://www2.washoecounty.us/assessor/cama/search_download.php?command=dnld&amp;list=nbcsearch&amp;nbc=CAGD</v>
      </c>
      <c r="J939" s="11" t="s">
        <v>1279</v>
      </c>
      <c r="K939" s="23" t="s">
        <v>1216</v>
      </c>
      <c r="N939" s="12" t="str">
        <f t="shared" si="117"/>
        <v>CA</v>
      </c>
      <c r="O939" s="12" t="str">
        <f t="shared" si="118"/>
        <v>C</v>
      </c>
      <c r="P939" s="12" t="str">
        <f t="shared" si="119"/>
        <v>D</v>
      </c>
    </row>
    <row r="940" spans="1:16" x14ac:dyDescent="0.3">
      <c r="A940" s="16" t="str">
        <f t="shared" si="114"/>
        <v>Common Area/Token</v>
      </c>
      <c r="B940" s="52" t="str">
        <f>VLOOKUP(N940,Keys!$I$3:$J$21,2)</f>
        <v>South Washoe County</v>
      </c>
      <c r="C940" s="52" t="str">
        <f>VLOOKUP(D940,Keys!$Q$3:$S$31,2)</f>
        <v xml:space="preserve">Sun Valley            </v>
      </c>
      <c r="D940" s="57">
        <f>VLOOKUP(N940,Keys!$D$3:$E$118,2)</f>
        <v>89433</v>
      </c>
      <c r="E940" s="12" t="str">
        <f>VLOOKUP(G940,Keys!$A$3:$B$30,2)</f>
        <v>Token Values -- Common Area / Splinters / Unbuildable</v>
      </c>
      <c r="F940" s="19" t="str">
        <f t="shared" si="112"/>
        <v>CAV</v>
      </c>
      <c r="G940" s="21" t="str">
        <f t="shared" si="113"/>
        <v>V</v>
      </c>
      <c r="H940" s="26" t="str">
        <f t="shared" si="115"/>
        <v>ftp://wcftp.washoecounty.us/outtoworld/Neighborhood_Atlas/CA.pdf</v>
      </c>
      <c r="I940" s="30" t="str">
        <f t="shared" si="116"/>
        <v>https://www2.washoecounty.us/assessor/cama/search_download.php?command=dnld&amp;list=nbcsearch&amp;nbc=CAVV</v>
      </c>
      <c r="J940" s="11" t="s">
        <v>1279</v>
      </c>
      <c r="K940" s="23" t="s">
        <v>372</v>
      </c>
      <c r="N940" s="12" t="str">
        <f t="shared" si="117"/>
        <v>CA</v>
      </c>
      <c r="O940" s="12" t="str">
        <f t="shared" si="118"/>
        <v>C</v>
      </c>
      <c r="P940" s="12" t="str">
        <f t="shared" si="119"/>
        <v>V</v>
      </c>
    </row>
    <row r="941" spans="1:16" x14ac:dyDescent="0.3">
      <c r="A941" s="16" t="str">
        <f t="shared" si="114"/>
        <v>SFRs 6 - 9,000 SF</v>
      </c>
      <c r="B941" s="52" t="str">
        <f>VLOOKUP(N941,Keys!$I$3:$J$21,2)</f>
        <v>South Washoe County</v>
      </c>
      <c r="C941" s="52" t="str">
        <f>VLOOKUP(D941,Keys!$Q$3:$S$31,2)</f>
        <v xml:space="preserve">Sparks,  Greenbrae, Happy Valley, Sun Valley        </v>
      </c>
      <c r="D941" s="57">
        <f>VLOOKUP(N941,Keys!$D$3:$E$118,2)</f>
        <v>89431</v>
      </c>
      <c r="E941" s="12" t="str">
        <f>VLOOKUP(G941,Keys!$A$3:$B$30,2)</f>
        <v>SFR 6,000 - 9,000 Sf Zoning -- Site Values</v>
      </c>
      <c r="F941" s="19" t="str">
        <f t="shared" si="112"/>
        <v>DBC</v>
      </c>
      <c r="G941" s="21" t="str">
        <f t="shared" si="113"/>
        <v>C</v>
      </c>
      <c r="H941" s="26" t="str">
        <f t="shared" si="115"/>
        <v>ftp://wcftp.washoecounty.us/outtoworld/Neighborhood_Atlas/DB.pdf</v>
      </c>
      <c r="I941" s="30" t="str">
        <f t="shared" si="116"/>
        <v>https://www2.washoecounty.us/assessor/cama/search_download.php?command=dnld&amp;list=nbcsearch&amp;nbc=DBCC</v>
      </c>
      <c r="J941" s="11" t="s">
        <v>1279</v>
      </c>
      <c r="K941" s="23" t="s">
        <v>375</v>
      </c>
      <c r="N941" s="12" t="str">
        <f t="shared" si="117"/>
        <v>DB</v>
      </c>
      <c r="O941" s="12" t="str">
        <f t="shared" si="118"/>
        <v>D</v>
      </c>
      <c r="P941" s="12" t="str">
        <f t="shared" si="119"/>
        <v>C</v>
      </c>
    </row>
    <row r="942" spans="1:16" x14ac:dyDescent="0.3">
      <c r="A942" s="16" t="str">
        <f t="shared" si="114"/>
        <v>P.J. Kelly's Ranch Sub</v>
      </c>
      <c r="B942" s="52" t="str">
        <f>VLOOKUP(N942,Keys!$I$3:$J$21,2)</f>
        <v>South Washoe County</v>
      </c>
      <c r="C942" s="52" t="str">
        <f>VLOOKUP(D942,Keys!$Q$3:$S$31,2)</f>
        <v xml:space="preserve">Sparks,  Greenbrae, Happy Valley, Sun Valley        </v>
      </c>
      <c r="D942" s="57">
        <f>VLOOKUP(N942,Keys!$D$3:$E$118,2)</f>
        <v>89431</v>
      </c>
      <c r="E942" s="12" t="str">
        <f>VLOOKUP(G942,Keys!$A$3:$B$30,2)</f>
        <v>SFR 1/2 Acre Zoniing -- Site Values</v>
      </c>
      <c r="F942" s="19" t="str">
        <f t="shared" si="112"/>
        <v>DBF</v>
      </c>
      <c r="G942" s="21" t="str">
        <f t="shared" si="113"/>
        <v>E</v>
      </c>
      <c r="H942" s="26" t="str">
        <f t="shared" si="115"/>
        <v>ftp://wcftp.washoecounty.us/outtoworld/Neighborhood_Atlas/DB.pdf</v>
      </c>
      <c r="I942" s="30" t="str">
        <f t="shared" si="116"/>
        <v>https://www2.washoecounty.us/assessor/cama/search_download.php?command=dnld&amp;list=nbcsearch&amp;nbc=DBFE</v>
      </c>
      <c r="J942" s="11" t="s">
        <v>1279</v>
      </c>
      <c r="K942" s="23" t="s">
        <v>378</v>
      </c>
      <c r="N942" s="12" t="str">
        <f t="shared" si="117"/>
        <v>DB</v>
      </c>
      <c r="O942" s="12" t="str">
        <f t="shared" si="118"/>
        <v>D</v>
      </c>
      <c r="P942" s="12" t="str">
        <f t="shared" si="119"/>
        <v>E</v>
      </c>
    </row>
    <row r="943" spans="1:16" x14ac:dyDescent="0.3">
      <c r="A943" s="16" t="str">
        <f t="shared" si="114"/>
        <v>Silverada North Sub</v>
      </c>
      <c r="B943" s="52" t="str">
        <f>VLOOKUP(N943,Keys!$I$3:$J$21,2)</f>
        <v>South Washoe County</v>
      </c>
      <c r="C943" s="52" t="str">
        <f>VLOOKUP(D943,Keys!$Q$3:$S$31,2)</f>
        <v xml:space="preserve">Sparks,  Greenbrae, Happy Valley, Sun Valley        </v>
      </c>
      <c r="D943" s="57">
        <f>VLOOKUP(N943,Keys!$D$3:$E$118,2)</f>
        <v>89431</v>
      </c>
      <c r="E943" s="12" t="str">
        <f>VLOOKUP(G943,Keys!$A$3:$B$30,2)</f>
        <v>SFR 6,000 - 9,000 Sf Zoning -- Site Values</v>
      </c>
      <c r="F943" s="19" t="str">
        <f t="shared" si="112"/>
        <v>DBI</v>
      </c>
      <c r="G943" s="21" t="str">
        <f t="shared" si="113"/>
        <v>C</v>
      </c>
      <c r="H943" s="26" t="str">
        <f t="shared" si="115"/>
        <v>ftp://wcftp.washoecounty.us/outtoworld/Neighborhood_Atlas/DB.pdf</v>
      </c>
      <c r="I943" s="30" t="str">
        <f t="shared" si="116"/>
        <v>https://www2.washoecounty.us/assessor/cama/search_download.php?command=dnld&amp;list=nbcsearch&amp;nbc=DBIC</v>
      </c>
      <c r="J943" s="11" t="s">
        <v>1279</v>
      </c>
      <c r="K943" s="23" t="s">
        <v>381</v>
      </c>
      <c r="N943" s="12" t="str">
        <f t="shared" si="117"/>
        <v>DB</v>
      </c>
      <c r="O943" s="12" t="str">
        <f t="shared" si="118"/>
        <v>D</v>
      </c>
      <c r="P943" s="12" t="str">
        <f t="shared" si="119"/>
        <v>C</v>
      </c>
    </row>
    <row r="944" spans="1:16" x14ac:dyDescent="0.3">
      <c r="A944" s="16" t="str">
        <f t="shared" si="114"/>
        <v>Mountain Meadows Condos</v>
      </c>
      <c r="B944" s="52" t="str">
        <f>VLOOKUP(N944,Keys!$I$3:$J$21,2)</f>
        <v>South Washoe County</v>
      </c>
      <c r="C944" s="52" t="str">
        <f>VLOOKUP(D944,Keys!$Q$3:$S$31,2)</f>
        <v xml:space="preserve">Sparks,  Greenbrae, Happy Valley, Sun Valley        </v>
      </c>
      <c r="D944" s="57">
        <f>VLOOKUP(N944,Keys!$D$3:$E$118,2)</f>
        <v>89431</v>
      </c>
      <c r="E944" s="12" t="str">
        <f>VLOOKUP(G944,Keys!$A$3:$B$30,2)</f>
        <v>Condos / Townhouse - Site Values</v>
      </c>
      <c r="F944" s="19" t="str">
        <f t="shared" si="112"/>
        <v>DBL</v>
      </c>
      <c r="G944" s="21" t="str">
        <f t="shared" si="113"/>
        <v>A</v>
      </c>
      <c r="H944" s="26" t="str">
        <f t="shared" si="115"/>
        <v>ftp://wcftp.washoecounty.us/outtoworld/Neighborhood_Atlas/DB.pdf</v>
      </c>
      <c r="I944" s="30" t="str">
        <f t="shared" si="116"/>
        <v>https://www2.washoecounty.us/assessor/cama/search_download.php?command=dnld&amp;list=nbcsearch&amp;nbc=DBLA</v>
      </c>
      <c r="J944" s="11" t="s">
        <v>1279</v>
      </c>
      <c r="K944" s="23" t="s">
        <v>384</v>
      </c>
      <c r="N944" s="12" t="str">
        <f t="shared" si="117"/>
        <v>DB</v>
      </c>
      <c r="O944" s="12" t="str">
        <f t="shared" si="118"/>
        <v>D</v>
      </c>
      <c r="P944" s="12" t="str">
        <f t="shared" si="119"/>
        <v>A</v>
      </c>
    </row>
    <row r="945" spans="1:16" x14ac:dyDescent="0.3">
      <c r="A945" s="16" t="str">
        <f t="shared" si="114"/>
        <v>Falconcrest Condos</v>
      </c>
      <c r="B945" s="52" t="str">
        <f>VLOOKUP(N945,Keys!$I$3:$J$21,2)</f>
        <v>South Washoe County</v>
      </c>
      <c r="C945" s="52" t="str">
        <f>VLOOKUP(D945,Keys!$Q$3:$S$31,2)</f>
        <v xml:space="preserve">Sparks,  Greenbrae, Happy Valley, Sun Valley        </v>
      </c>
      <c r="D945" s="57">
        <f>VLOOKUP(N945,Keys!$D$3:$E$118,2)</f>
        <v>89431</v>
      </c>
      <c r="E945" s="12" t="str">
        <f>VLOOKUP(G945,Keys!$A$3:$B$30,2)</f>
        <v>Condos / Townhouse - Site Values</v>
      </c>
      <c r="F945" s="19" t="str">
        <f t="shared" si="112"/>
        <v>DBO</v>
      </c>
      <c r="G945" s="21" t="str">
        <f t="shared" si="113"/>
        <v>A</v>
      </c>
      <c r="H945" s="26" t="str">
        <f t="shared" si="115"/>
        <v>ftp://wcftp.washoecounty.us/outtoworld/Neighborhood_Atlas/DB.pdf</v>
      </c>
      <c r="I945" s="30" t="str">
        <f t="shared" si="116"/>
        <v>https://www2.washoecounty.us/assessor/cama/search_download.php?command=dnld&amp;list=nbcsearch&amp;nbc=DBOA</v>
      </c>
      <c r="J945" s="11" t="s">
        <v>1279</v>
      </c>
      <c r="K945" s="23" t="s">
        <v>387</v>
      </c>
      <c r="N945" s="12" t="str">
        <f t="shared" si="117"/>
        <v>DB</v>
      </c>
      <c r="O945" s="12" t="str">
        <f t="shared" si="118"/>
        <v>D</v>
      </c>
      <c r="P945" s="12" t="str">
        <f t="shared" si="119"/>
        <v>A</v>
      </c>
    </row>
    <row r="946" spans="1:16" x14ac:dyDescent="0.3">
      <c r="A946" s="16" t="str">
        <f t="shared" si="114"/>
        <v>Government</v>
      </c>
      <c r="B946" s="52" t="str">
        <f>VLOOKUP(N946,Keys!$I$3:$J$21,2)</f>
        <v>South Washoe County</v>
      </c>
      <c r="C946" s="52" t="str">
        <f>VLOOKUP(D946,Keys!$Q$3:$S$31,2)</f>
        <v xml:space="preserve">Sparks,  Greenbrae, Happy Valley, Sun Valley        </v>
      </c>
      <c r="D946" s="57">
        <f>VLOOKUP(N946,Keys!$D$3:$E$118,2)</f>
        <v>89431</v>
      </c>
      <c r="E946" s="12" t="str">
        <f>VLOOKUP(G946,Keys!$A$3:$B$30,2)</f>
        <v>Centrally Assessed</v>
      </c>
      <c r="F946" s="19" t="str">
        <f t="shared" si="112"/>
        <v>DBY</v>
      </c>
      <c r="G946" s="21" t="str">
        <f t="shared" si="113"/>
        <v>Y</v>
      </c>
      <c r="H946" s="26" t="str">
        <f t="shared" si="115"/>
        <v>ftp://wcftp.washoecounty.us/outtoworld/Neighborhood_Atlas/DB.pdf</v>
      </c>
      <c r="I946" s="30" t="str">
        <f t="shared" si="116"/>
        <v>https://www2.washoecounty.us/assessor/cama/search_download.php?command=dnld&amp;list=nbcsearch&amp;nbc=DBYY</v>
      </c>
      <c r="J946" s="11" t="s">
        <v>1279</v>
      </c>
      <c r="K946" s="23" t="s">
        <v>390</v>
      </c>
      <c r="N946" s="12" t="str">
        <f t="shared" si="117"/>
        <v>DB</v>
      </c>
      <c r="O946" s="12" t="str">
        <f t="shared" si="118"/>
        <v>D</v>
      </c>
      <c r="P946" s="12" t="str">
        <f t="shared" si="119"/>
        <v>Y</v>
      </c>
    </row>
    <row r="947" spans="1:16" x14ac:dyDescent="0.3">
      <c r="A947" s="16" t="str">
        <f t="shared" si="114"/>
        <v>Misc</v>
      </c>
      <c r="B947" s="52" t="str">
        <f>VLOOKUP(N947,Keys!$I$3:$J$21,2)</f>
        <v>South Washoe County</v>
      </c>
      <c r="C947" s="52" t="str">
        <f>VLOOKUP(D947,Keys!$Q$3:$S$31,2)</f>
        <v xml:space="preserve">Sparks, Spanish Springs           </v>
      </c>
      <c r="D947" s="57">
        <f>VLOOKUP(N947,Keys!$D$3:$E$118,2)</f>
        <v>89436</v>
      </c>
      <c r="E947" s="12" t="str">
        <f>VLOOKUP(G947,Keys!$A$3:$B$30,2)</f>
        <v>Centrally Assessed</v>
      </c>
      <c r="F947" s="19" t="str">
        <f t="shared" si="112"/>
        <v>DCA</v>
      </c>
      <c r="G947" s="21" t="str">
        <f t="shared" si="113"/>
        <v>Z</v>
      </c>
      <c r="H947" s="26" t="str">
        <f t="shared" si="115"/>
        <v>ftp://wcftp.washoecounty.us/outtoworld/Neighborhood_Atlas/DC.pdf</v>
      </c>
      <c r="I947" s="30" t="str">
        <f t="shared" si="116"/>
        <v>https://www2.washoecounty.us/assessor/cama/search_download.php?command=dnld&amp;list=nbcsearch&amp;nbc=DCAZ</v>
      </c>
      <c r="J947" s="11" t="s">
        <v>1279</v>
      </c>
      <c r="K947" s="23" t="s">
        <v>393</v>
      </c>
      <c r="N947" s="12" t="str">
        <f t="shared" si="117"/>
        <v>DC</v>
      </c>
      <c r="O947" s="12" t="str">
        <f t="shared" si="118"/>
        <v>D</v>
      </c>
      <c r="P947" s="12" t="str">
        <f t="shared" si="119"/>
        <v>Z</v>
      </c>
    </row>
    <row r="948" spans="1:16" x14ac:dyDescent="0.3">
      <c r="A948" s="16" t="str">
        <f t="shared" si="114"/>
        <v>Commercial</v>
      </c>
      <c r="B948" s="52" t="str">
        <f>VLOOKUP(N948,Keys!$I$3:$J$21,2)</f>
        <v>South Washoe County</v>
      </c>
      <c r="C948" s="52" t="str">
        <f>VLOOKUP(D948,Keys!$Q$3:$S$31,2)</f>
        <v xml:space="preserve">Sparks,  Greenbrae, Happy Valley, Sun Valley        </v>
      </c>
      <c r="D948" s="57">
        <f>VLOOKUP(N948,Keys!$D$3:$E$118,2)</f>
        <v>89431</v>
      </c>
      <c r="E948" s="12" t="str">
        <f>VLOOKUP(G948,Keys!$A$3:$B$30,2)</f>
        <v>Commercial - General -- Square Foot Values</v>
      </c>
      <c r="F948" s="19" t="str">
        <f t="shared" si="112"/>
        <v>DDD</v>
      </c>
      <c r="G948" s="21" t="str">
        <f t="shared" si="113"/>
        <v>Q</v>
      </c>
      <c r="H948" s="26" t="str">
        <f t="shared" si="115"/>
        <v>ftp://wcftp.washoecounty.us/outtoworld/Neighborhood_Atlas/DD.pdf</v>
      </c>
      <c r="I948" s="30" t="str">
        <f t="shared" si="116"/>
        <v>https://www2.washoecounty.us/assessor/cama/search_download.php?command=dnld&amp;list=nbcsearch&amp;nbc=DDDQ</v>
      </c>
      <c r="J948" s="11" t="s">
        <v>1279</v>
      </c>
      <c r="K948" s="23" t="s">
        <v>395</v>
      </c>
      <c r="N948" s="12" t="str">
        <f t="shared" si="117"/>
        <v>DD</v>
      </c>
      <c r="O948" s="12" t="str">
        <f t="shared" si="118"/>
        <v>D</v>
      </c>
      <c r="P948" s="12" t="str">
        <f t="shared" si="119"/>
        <v>Q</v>
      </c>
    </row>
    <row r="949" spans="1:16" x14ac:dyDescent="0.3">
      <c r="A949" s="16" t="str">
        <f t="shared" si="114"/>
        <v>Sparks Green Village Sub</v>
      </c>
      <c r="B949" s="52" t="str">
        <f>VLOOKUP(N949,Keys!$I$3:$J$21,2)</f>
        <v>South Washoe County</v>
      </c>
      <c r="C949" s="52" t="str">
        <f>VLOOKUP(D949,Keys!$Q$3:$S$31,2)</f>
        <v xml:space="preserve">Sparks,  Greenbrae, Happy Valley, Sun Valley        </v>
      </c>
      <c r="D949" s="57">
        <f>VLOOKUP(N949,Keys!$D$3:$E$118,2)</f>
        <v>89431</v>
      </c>
      <c r="E949" s="12" t="str">
        <f>VLOOKUP(G949,Keys!$A$3:$B$30,2)</f>
        <v>SFR 6,000 - 9,000 Sf Zoning -- Site Values</v>
      </c>
      <c r="F949" s="19" t="str">
        <f t="shared" si="112"/>
        <v>DDG</v>
      </c>
      <c r="G949" s="21" t="str">
        <f t="shared" si="113"/>
        <v>C</v>
      </c>
      <c r="H949" s="26" t="str">
        <f t="shared" si="115"/>
        <v>ftp://wcftp.washoecounty.us/outtoworld/Neighborhood_Atlas/DD.pdf</v>
      </c>
      <c r="I949" s="30" t="str">
        <f t="shared" si="116"/>
        <v>https://www2.washoecounty.us/assessor/cama/search_download.php?command=dnld&amp;list=nbcsearch&amp;nbc=DDGC</v>
      </c>
      <c r="J949" s="11" t="s">
        <v>1279</v>
      </c>
      <c r="K949" s="23" t="s">
        <v>398</v>
      </c>
      <c r="N949" s="12" t="str">
        <f t="shared" si="117"/>
        <v>DD</v>
      </c>
      <c r="O949" s="12" t="str">
        <f t="shared" si="118"/>
        <v>D</v>
      </c>
      <c r="P949" s="12" t="str">
        <f t="shared" si="119"/>
        <v>C</v>
      </c>
    </row>
    <row r="950" spans="1:16" x14ac:dyDescent="0.3">
      <c r="A950" s="16" t="str">
        <f t="shared" si="114"/>
        <v>Tyler Way Townhomes</v>
      </c>
      <c r="B950" s="52" t="str">
        <f>VLOOKUP(N950,Keys!$I$3:$J$21,2)</f>
        <v>South Washoe County</v>
      </c>
      <c r="C950" s="52" t="str">
        <f>VLOOKUP(D950,Keys!$Q$3:$S$31,2)</f>
        <v xml:space="preserve">Sparks,  Greenbrae, Happy Valley, Sun Valley        </v>
      </c>
      <c r="D950" s="57">
        <f>VLOOKUP(N950,Keys!$D$3:$E$118,2)</f>
        <v>89431</v>
      </c>
      <c r="E950" s="12" t="str">
        <f>VLOOKUP(G950,Keys!$A$3:$B$30,2)</f>
        <v>Condos / Townhouse - Site Values</v>
      </c>
      <c r="F950" s="19" t="str">
        <f t="shared" si="112"/>
        <v>DDJ</v>
      </c>
      <c r="G950" s="21" t="str">
        <f t="shared" si="113"/>
        <v>A</v>
      </c>
      <c r="H950" s="26" t="str">
        <f t="shared" si="115"/>
        <v>ftp://wcftp.washoecounty.us/outtoworld/Neighborhood_Atlas/DD.pdf</v>
      </c>
      <c r="I950" s="30" t="str">
        <f t="shared" si="116"/>
        <v>https://www2.washoecounty.us/assessor/cama/search_download.php?command=dnld&amp;list=nbcsearch&amp;nbc=DDJA</v>
      </c>
      <c r="J950" s="11" t="s">
        <v>1279</v>
      </c>
      <c r="K950" s="23" t="s">
        <v>401</v>
      </c>
      <c r="N950" s="12" t="str">
        <f t="shared" si="117"/>
        <v>DD</v>
      </c>
      <c r="O950" s="12" t="str">
        <f t="shared" si="118"/>
        <v>D</v>
      </c>
      <c r="P950" s="12" t="str">
        <f t="shared" si="119"/>
        <v>A</v>
      </c>
    </row>
    <row r="951" spans="1:16" x14ac:dyDescent="0.3">
      <c r="A951" s="16" t="str">
        <f t="shared" si="114"/>
        <v>Government</v>
      </c>
      <c r="B951" s="52" t="str">
        <f>VLOOKUP(N951,Keys!$I$3:$J$21,2)</f>
        <v>South Washoe County</v>
      </c>
      <c r="C951" s="52" t="str">
        <f>VLOOKUP(D951,Keys!$Q$3:$S$31,2)</f>
        <v xml:space="preserve">Sparks,  Greenbrae, Happy Valley, Sun Valley        </v>
      </c>
      <c r="D951" s="57">
        <f>VLOOKUP(N951,Keys!$D$3:$E$118,2)</f>
        <v>89431</v>
      </c>
      <c r="E951" s="12" t="str">
        <f>VLOOKUP(G951,Keys!$A$3:$B$30,2)</f>
        <v>Centrally Assessed</v>
      </c>
      <c r="F951" s="19" t="str">
        <f t="shared" si="112"/>
        <v>DDY</v>
      </c>
      <c r="G951" s="21" t="str">
        <f t="shared" si="113"/>
        <v>Y</v>
      </c>
      <c r="H951" s="26" t="str">
        <f t="shared" si="115"/>
        <v>ftp://wcftp.washoecounty.us/outtoworld/Neighborhood_Atlas/DD.pdf</v>
      </c>
      <c r="I951" s="30" t="str">
        <f t="shared" si="116"/>
        <v>https://www2.washoecounty.us/assessor/cama/search_download.php?command=dnld&amp;list=nbcsearch&amp;nbc=DDYY</v>
      </c>
      <c r="J951" s="11" t="s">
        <v>1279</v>
      </c>
      <c r="K951" s="23" t="s">
        <v>404</v>
      </c>
      <c r="N951" s="12" t="str">
        <f t="shared" si="117"/>
        <v>DD</v>
      </c>
      <c r="O951" s="12" t="str">
        <f t="shared" si="118"/>
        <v>D</v>
      </c>
      <c r="P951" s="12" t="str">
        <f t="shared" si="119"/>
        <v>Y</v>
      </c>
    </row>
    <row r="952" spans="1:16" x14ac:dyDescent="0.3">
      <c r="A952" s="16" t="str">
        <f t="shared" si="114"/>
        <v>Multi Family (LUC 13, 30 - 33)</v>
      </c>
      <c r="B952" s="52" t="str">
        <f>VLOOKUP(N952,Keys!$I$3:$J$21,2)</f>
        <v>South Washoe County</v>
      </c>
      <c r="C952" s="52" t="str">
        <f>VLOOKUP(D952,Keys!$Q$3:$S$31,2)</f>
        <v xml:space="preserve">Sparks,  Greenbrae, Happy Valley, Sun Valley        </v>
      </c>
      <c r="D952" s="57">
        <f>VLOOKUP(N952,Keys!$D$3:$E$118,2)</f>
        <v>89431</v>
      </c>
      <c r="E952" s="12" t="str">
        <f>VLOOKUP(G952,Keys!$A$3:$B$30,2)</f>
        <v>MF - Low Density -- Site Values / SF / Unit (LUC 13, 30 thru 33)</v>
      </c>
      <c r="F952" s="19" t="str">
        <f t="shared" si="112"/>
        <v>DED</v>
      </c>
      <c r="G952" s="21" t="str">
        <f t="shared" si="113"/>
        <v>K</v>
      </c>
      <c r="H952" s="26" t="str">
        <f t="shared" si="115"/>
        <v>ftp://wcftp.washoecounty.us/outtoworld/Neighborhood_Atlas/DE.pdf</v>
      </c>
      <c r="I952" s="30" t="str">
        <f t="shared" si="116"/>
        <v>https://www2.washoecounty.us/assessor/cama/search_download.php?command=dnld&amp;list=nbcsearch&amp;nbc=DEDK</v>
      </c>
      <c r="J952" s="11" t="s">
        <v>1279</v>
      </c>
      <c r="K952" s="23" t="s">
        <v>407</v>
      </c>
      <c r="N952" s="12" t="str">
        <f t="shared" si="117"/>
        <v>DE</v>
      </c>
      <c r="O952" s="12" t="str">
        <f t="shared" si="118"/>
        <v>D</v>
      </c>
      <c r="P952" s="12" t="str">
        <f t="shared" si="119"/>
        <v>K</v>
      </c>
    </row>
    <row r="953" spans="1:16" x14ac:dyDescent="0.3">
      <c r="A953" s="16" t="str">
        <f t="shared" si="114"/>
        <v>Iron Horse Village Condos</v>
      </c>
      <c r="B953" s="52" t="str">
        <f>VLOOKUP(N953,Keys!$I$3:$J$21,2)</f>
        <v>South Washoe County</v>
      </c>
      <c r="C953" s="52" t="str">
        <f>VLOOKUP(D953,Keys!$Q$3:$S$31,2)</f>
        <v xml:space="preserve">Sparks,  Greenbrae, Happy Valley, Sun Valley        </v>
      </c>
      <c r="D953" s="57">
        <f>VLOOKUP(N953,Keys!$D$3:$E$118,2)</f>
        <v>89431</v>
      </c>
      <c r="E953" s="12" t="str">
        <f>VLOOKUP(G953,Keys!$A$3:$B$30,2)</f>
        <v>Condos / Townhouse - Site Values</v>
      </c>
      <c r="F953" s="19" t="str">
        <f t="shared" si="112"/>
        <v>DEG</v>
      </c>
      <c r="G953" s="21" t="str">
        <f t="shared" si="113"/>
        <v>A</v>
      </c>
      <c r="H953" s="26" t="str">
        <f t="shared" si="115"/>
        <v>ftp://wcftp.washoecounty.us/outtoworld/Neighborhood_Atlas/DE.pdf</v>
      </c>
      <c r="I953" s="30" t="str">
        <f t="shared" si="116"/>
        <v>https://www2.washoecounty.us/assessor/cama/search_download.php?command=dnld&amp;list=nbcsearch&amp;nbc=DEGA</v>
      </c>
      <c r="J953" s="11" t="s">
        <v>1279</v>
      </c>
      <c r="K953" s="23" t="s">
        <v>410</v>
      </c>
      <c r="N953" s="12" t="str">
        <f t="shared" si="117"/>
        <v>DE</v>
      </c>
      <c r="O953" s="12" t="str">
        <f t="shared" si="118"/>
        <v>D</v>
      </c>
      <c r="P953" s="12" t="str">
        <f t="shared" si="119"/>
        <v>A</v>
      </c>
    </row>
    <row r="954" spans="1:16" x14ac:dyDescent="0.3">
      <c r="A954" s="16" t="str">
        <f t="shared" si="114"/>
        <v>Roundhouse Village Condos</v>
      </c>
      <c r="B954" s="52" t="str">
        <f>VLOOKUP(N954,Keys!$I$3:$J$21,2)</f>
        <v>South Washoe County</v>
      </c>
      <c r="C954" s="52" t="str">
        <f>VLOOKUP(D954,Keys!$Q$3:$S$31,2)</f>
        <v xml:space="preserve">Sparks,  Greenbrae, Happy Valley, Sun Valley        </v>
      </c>
      <c r="D954" s="57">
        <f>VLOOKUP(N954,Keys!$D$3:$E$118,2)</f>
        <v>89431</v>
      </c>
      <c r="E954" s="12" t="str">
        <f>VLOOKUP(G954,Keys!$A$3:$B$30,2)</f>
        <v>Condos / Townhouse - Site Values</v>
      </c>
      <c r="F954" s="19" t="str">
        <f t="shared" si="112"/>
        <v>DEJ</v>
      </c>
      <c r="G954" s="21" t="str">
        <f t="shared" si="113"/>
        <v>A</v>
      </c>
      <c r="H954" s="26" t="str">
        <f t="shared" si="115"/>
        <v>ftp://wcftp.washoecounty.us/outtoworld/Neighborhood_Atlas/DE.pdf</v>
      </c>
      <c r="I954" s="30" t="str">
        <f t="shared" si="116"/>
        <v>https://www2.washoecounty.us/assessor/cama/search_download.php?command=dnld&amp;list=nbcsearch&amp;nbc=DEJA</v>
      </c>
      <c r="J954" s="11" t="s">
        <v>1279</v>
      </c>
      <c r="K954" s="23" t="s">
        <v>413</v>
      </c>
      <c r="N954" s="12" t="str">
        <f t="shared" si="117"/>
        <v>DE</v>
      </c>
      <c r="O954" s="12" t="str">
        <f t="shared" si="118"/>
        <v>D</v>
      </c>
      <c r="P954" s="12" t="str">
        <f t="shared" si="119"/>
        <v>A</v>
      </c>
    </row>
    <row r="955" spans="1:16" x14ac:dyDescent="0.3">
      <c r="A955" s="16" t="str">
        <f t="shared" si="114"/>
        <v>Government</v>
      </c>
      <c r="B955" s="52" t="str">
        <f>VLOOKUP(N955,Keys!$I$3:$J$21,2)</f>
        <v>South Washoe County</v>
      </c>
      <c r="C955" s="52" t="str">
        <f>VLOOKUP(D955,Keys!$Q$3:$S$31,2)</f>
        <v xml:space="preserve">Sparks,  Greenbrae, Happy Valley, Sun Valley        </v>
      </c>
      <c r="D955" s="57">
        <f>VLOOKUP(N955,Keys!$D$3:$E$118,2)</f>
        <v>89431</v>
      </c>
      <c r="E955" s="12" t="str">
        <f>VLOOKUP(G955,Keys!$A$3:$B$30,2)</f>
        <v>Centrally Assessed</v>
      </c>
      <c r="F955" s="19" t="str">
        <f t="shared" si="112"/>
        <v>DEY</v>
      </c>
      <c r="G955" s="21" t="str">
        <f t="shared" si="113"/>
        <v>Y</v>
      </c>
      <c r="H955" s="26" t="str">
        <f t="shared" si="115"/>
        <v>ftp://wcftp.washoecounty.us/outtoworld/Neighborhood_Atlas/DE.pdf</v>
      </c>
      <c r="I955" s="30" t="str">
        <f t="shared" si="116"/>
        <v>https://www2.washoecounty.us/assessor/cama/search_download.php?command=dnld&amp;list=nbcsearch&amp;nbc=DEYY</v>
      </c>
      <c r="J955" s="11" t="s">
        <v>1279</v>
      </c>
      <c r="K955" s="23" t="s">
        <v>416</v>
      </c>
      <c r="N955" s="12" t="str">
        <f t="shared" si="117"/>
        <v>DE</v>
      </c>
      <c r="O955" s="12" t="str">
        <f t="shared" si="118"/>
        <v>D</v>
      </c>
      <c r="P955" s="12" t="str">
        <f t="shared" si="119"/>
        <v>Y</v>
      </c>
    </row>
    <row r="956" spans="1:16" x14ac:dyDescent="0.3">
      <c r="A956" s="16" t="str">
        <f t="shared" si="114"/>
        <v>Williamsburg Condos</v>
      </c>
      <c r="B956" s="52" t="str">
        <f>VLOOKUP(N956,Keys!$I$3:$J$21,2)</f>
        <v>South Washoe County</v>
      </c>
      <c r="C956" s="52" t="str">
        <f>VLOOKUP(D956,Keys!$Q$3:$S$31,2)</f>
        <v xml:space="preserve">Sparks,  Greenbrae, Happy Valley, Sun Valley        </v>
      </c>
      <c r="D956" s="57">
        <f>VLOOKUP(N956,Keys!$D$3:$E$118,2)</f>
        <v>89431</v>
      </c>
      <c r="E956" s="12" t="str">
        <f>VLOOKUP(G956,Keys!$A$3:$B$30,2)</f>
        <v>Condos / Townhouse - Site Values</v>
      </c>
      <c r="F956" s="19" t="str">
        <f t="shared" si="112"/>
        <v>DFB</v>
      </c>
      <c r="G956" s="21" t="str">
        <f t="shared" si="113"/>
        <v>A</v>
      </c>
      <c r="H956" s="26" t="str">
        <f t="shared" si="115"/>
        <v>ftp://wcftp.washoecounty.us/outtoworld/Neighborhood_Atlas/DF.pdf</v>
      </c>
      <c r="I956" s="30" t="str">
        <f t="shared" si="116"/>
        <v>https://www2.washoecounty.us/assessor/cama/search_download.php?command=dnld&amp;list=nbcsearch&amp;nbc=DFBA</v>
      </c>
      <c r="J956" s="11" t="s">
        <v>1279</v>
      </c>
      <c r="K956" s="23" t="s">
        <v>419</v>
      </c>
      <c r="N956" s="12" t="str">
        <f t="shared" si="117"/>
        <v>DF</v>
      </c>
      <c r="O956" s="12" t="str">
        <f t="shared" si="118"/>
        <v>D</v>
      </c>
      <c r="P956" s="12" t="str">
        <f t="shared" si="119"/>
        <v>A</v>
      </c>
    </row>
    <row r="957" spans="1:16" x14ac:dyDescent="0.3">
      <c r="A957" s="16" t="str">
        <f t="shared" si="114"/>
        <v>1 Acre Parcels</v>
      </c>
      <c r="B957" s="52" t="str">
        <f>VLOOKUP(N957,Keys!$I$3:$J$21,2)</f>
        <v>South Washoe County</v>
      </c>
      <c r="C957" s="52" t="str">
        <f>VLOOKUP(D957,Keys!$Q$3:$S$31,2)</f>
        <v xml:space="preserve">Sparks,  Greenbrae, Happy Valley, Sun Valley        </v>
      </c>
      <c r="D957" s="57">
        <f>VLOOKUP(N957,Keys!$D$3:$E$118,2)</f>
        <v>89431</v>
      </c>
      <c r="E957" s="12" t="str">
        <f>VLOOKUP(G957,Keys!$A$3:$B$30,2)</f>
        <v>SFR 1 Acre Zoning -- Site Values</v>
      </c>
      <c r="F957" s="19" t="str">
        <f t="shared" si="112"/>
        <v>DFE</v>
      </c>
      <c r="G957" s="21" t="str">
        <f t="shared" si="113"/>
        <v>F</v>
      </c>
      <c r="H957" s="26" t="str">
        <f t="shared" si="115"/>
        <v>ftp://wcftp.washoecounty.us/outtoworld/Neighborhood_Atlas/DF.pdf</v>
      </c>
      <c r="I957" s="30" t="str">
        <f t="shared" si="116"/>
        <v>https://www2.washoecounty.us/assessor/cama/search_download.php?command=dnld&amp;list=nbcsearch&amp;nbc=DFEF</v>
      </c>
      <c r="J957" s="11" t="s">
        <v>1279</v>
      </c>
      <c r="K957" s="23" t="s">
        <v>422</v>
      </c>
      <c r="N957" s="12" t="str">
        <f t="shared" si="117"/>
        <v>DF</v>
      </c>
      <c r="O957" s="12" t="str">
        <f t="shared" si="118"/>
        <v>D</v>
      </c>
      <c r="P957" s="12" t="str">
        <f t="shared" si="119"/>
        <v>F</v>
      </c>
    </row>
    <row r="958" spans="1:16" x14ac:dyDescent="0.3">
      <c r="A958" s="16" t="str">
        <f t="shared" si="114"/>
        <v>Common Area</v>
      </c>
      <c r="B958" s="52" t="str">
        <f>VLOOKUP(N958,Keys!$I$3:$J$21,2)</f>
        <v>South Washoe County</v>
      </c>
      <c r="C958" s="52" t="str">
        <f>VLOOKUP(D958,Keys!$Q$3:$S$31,2)</f>
        <v xml:space="preserve">Sparks,  Greenbrae, Happy Valley, Sun Valley        </v>
      </c>
      <c r="D958" s="57">
        <f>VLOOKUP(N958,Keys!$D$3:$E$118,2)</f>
        <v>89431</v>
      </c>
      <c r="E958" s="12" t="str">
        <f>VLOOKUP(G958,Keys!$A$3:$B$30,2)</f>
        <v>Token Values -- Common Area / Splinters / Unbuildable</v>
      </c>
      <c r="F958" s="19" t="str">
        <f t="shared" si="112"/>
        <v>DFV</v>
      </c>
      <c r="G958" s="21" t="str">
        <f t="shared" si="113"/>
        <v>V</v>
      </c>
      <c r="H958" s="26" t="str">
        <f t="shared" si="115"/>
        <v>ftp://wcftp.washoecounty.us/outtoworld/Neighborhood_Atlas/DF.pdf</v>
      </c>
      <c r="I958" s="30" t="str">
        <f t="shared" si="116"/>
        <v>https://www2.washoecounty.us/assessor/cama/search_download.php?command=dnld&amp;list=nbcsearch&amp;nbc=DFVV</v>
      </c>
      <c r="J958" s="11" t="s">
        <v>1279</v>
      </c>
      <c r="K958" s="23" t="s">
        <v>425</v>
      </c>
      <c r="N958" s="12" t="str">
        <f t="shared" si="117"/>
        <v>DF</v>
      </c>
      <c r="O958" s="12" t="str">
        <f t="shared" si="118"/>
        <v>D</v>
      </c>
      <c r="P958" s="12" t="str">
        <f t="shared" si="119"/>
        <v>V</v>
      </c>
    </row>
    <row r="959" spans="1:16" x14ac:dyDescent="0.3">
      <c r="A959" s="16" t="str">
        <f t="shared" si="114"/>
        <v>Mobile Home Park - Spanish Springs</v>
      </c>
      <c r="B959" s="52" t="str">
        <f>VLOOKUP(N959,Keys!$I$3:$J$21,2)</f>
        <v>South Washoe County</v>
      </c>
      <c r="C959" s="52" t="str">
        <f>VLOOKUP(D959,Keys!$Q$3:$S$31,2)</f>
        <v xml:space="preserve">Sparks, Spanish Springs           </v>
      </c>
      <c r="D959" s="57">
        <f>VLOOKUP(N959,Keys!$D$3:$E$118,2)</f>
        <v>89436</v>
      </c>
      <c r="E959" s="12" t="str">
        <f>VLOOKUP(G959,Keys!$A$3:$B$30,2)</f>
        <v>MF - Mobile Home / RV Parks -- Per Unit Values (LUC 35)</v>
      </c>
      <c r="F959" s="19" t="str">
        <f t="shared" si="112"/>
        <v>DGA</v>
      </c>
      <c r="G959" s="21" t="str">
        <f t="shared" si="113"/>
        <v>N</v>
      </c>
      <c r="H959" s="26" t="str">
        <f t="shared" si="115"/>
        <v>ftp://wcftp.washoecounty.us/outtoworld/Neighborhood_Atlas/DG.pdf</v>
      </c>
      <c r="I959" s="30" t="str">
        <f t="shared" si="116"/>
        <v>https://www2.washoecounty.us/assessor/cama/search_download.php?command=dnld&amp;list=nbcsearch&amp;nbc=DGAN</v>
      </c>
      <c r="J959" s="11" t="s">
        <v>1279</v>
      </c>
      <c r="K959" s="23" t="s">
        <v>428</v>
      </c>
      <c r="N959" s="12" t="str">
        <f t="shared" si="117"/>
        <v>DG</v>
      </c>
      <c r="O959" s="12" t="str">
        <f t="shared" si="118"/>
        <v>D</v>
      </c>
      <c r="P959" s="12" t="str">
        <f t="shared" si="119"/>
        <v>N</v>
      </c>
    </row>
    <row r="960" spans="1:16" x14ac:dyDescent="0.3">
      <c r="A960" s="16" t="str">
        <f t="shared" si="114"/>
        <v>Galleria Station</v>
      </c>
      <c r="B960" s="52" t="str">
        <f>VLOOKUP(N960,Keys!$I$3:$J$21,2)</f>
        <v>South Washoe County</v>
      </c>
      <c r="C960" s="52" t="str">
        <f>VLOOKUP(D960,Keys!$Q$3:$S$31,2)</f>
        <v xml:space="preserve">Sparks, Spanish Springs           </v>
      </c>
      <c r="D960" s="57">
        <f>VLOOKUP(N960,Keys!$D$3:$E$118,2)</f>
        <v>89436</v>
      </c>
      <c r="E960" s="12" t="str">
        <f>VLOOKUP(G960,Keys!$A$3:$B$30,2)</f>
        <v>Condos / Townhouse - Site Values</v>
      </c>
      <c r="F960" s="19" t="str">
        <f t="shared" si="112"/>
        <v>DGC</v>
      </c>
      <c r="G960" s="21" t="str">
        <f t="shared" si="113"/>
        <v>A</v>
      </c>
      <c r="H960" s="26" t="str">
        <f t="shared" si="115"/>
        <v>ftp://wcftp.washoecounty.us/outtoworld/Neighborhood_Atlas/DG.pdf</v>
      </c>
      <c r="I960" s="30" t="str">
        <f t="shared" si="116"/>
        <v>https://www2.washoecounty.us/assessor/cama/search_download.php?command=dnld&amp;list=nbcsearch&amp;nbc=DGCA</v>
      </c>
      <c r="J960" s="11" t="s">
        <v>1279</v>
      </c>
      <c r="K960" s="23" t="s">
        <v>431</v>
      </c>
      <c r="N960" s="12" t="str">
        <f t="shared" si="117"/>
        <v>DG</v>
      </c>
      <c r="O960" s="12" t="str">
        <f t="shared" si="118"/>
        <v>D</v>
      </c>
      <c r="P960" s="12" t="str">
        <f t="shared" si="119"/>
        <v>A</v>
      </c>
    </row>
    <row r="961" spans="1:16" x14ac:dyDescent="0.3">
      <c r="A961" s="16" t="str">
        <f t="shared" si="114"/>
        <v>Village Meadows at Kiley Ranch</v>
      </c>
      <c r="B961" s="52" t="str">
        <f>VLOOKUP(N961,Keys!$I$3:$J$21,2)</f>
        <v>South Washoe County</v>
      </c>
      <c r="C961" s="52" t="str">
        <f>VLOOKUP(D961,Keys!$Q$3:$S$31,2)</f>
        <v xml:space="preserve">Sparks, Spanish Springs           </v>
      </c>
      <c r="D961" s="57">
        <f>VLOOKUP(N961,Keys!$D$3:$E$118,2)</f>
        <v>89436</v>
      </c>
      <c r="E961" s="12" t="str">
        <f>VLOOKUP(G961,Keys!$A$3:$B$30,2)</f>
        <v>SFR &lt; 6,000 Sf -- Patio Homes -- Site Values</v>
      </c>
      <c r="F961" s="19" t="str">
        <f t="shared" si="112"/>
        <v>DGD</v>
      </c>
      <c r="G961" s="21" t="str">
        <f t="shared" si="113"/>
        <v>B</v>
      </c>
      <c r="H961" s="26" t="str">
        <f t="shared" si="115"/>
        <v>ftp://wcftp.washoecounty.us/outtoworld/Neighborhood_Atlas/DG.pdf</v>
      </c>
      <c r="I961" s="30" t="str">
        <f t="shared" si="116"/>
        <v>https://www2.washoecounty.us/assessor/cama/search_download.php?command=dnld&amp;list=nbcsearch&amp;nbc=DGDB</v>
      </c>
      <c r="J961" s="11" t="s">
        <v>1279</v>
      </c>
      <c r="K961" s="23" t="s">
        <v>434</v>
      </c>
      <c r="N961" s="12" t="str">
        <f t="shared" si="117"/>
        <v>DG</v>
      </c>
      <c r="O961" s="12" t="str">
        <f t="shared" si="118"/>
        <v>D</v>
      </c>
      <c r="P961" s="12" t="str">
        <f t="shared" si="119"/>
        <v>B</v>
      </c>
    </row>
    <row r="962" spans="1:16" x14ac:dyDescent="0.3">
      <c r="A962" s="16" t="str">
        <f t="shared" si="114"/>
        <v>Galleria Station II = ST</v>
      </c>
      <c r="B962" s="52" t="str">
        <f>VLOOKUP(N962,Keys!$I$3:$J$21,2)</f>
        <v>South Washoe County</v>
      </c>
      <c r="C962" s="52" t="str">
        <f>VLOOKUP(D962,Keys!$Q$3:$S$31,2)</f>
        <v xml:space="preserve">Sparks, Spanish Springs           </v>
      </c>
      <c r="D962" s="57">
        <f>VLOOKUP(N962,Keys!$D$3:$E$118,2)</f>
        <v>89436</v>
      </c>
      <c r="E962" s="12" t="str">
        <f>VLOOKUP(G962,Keys!$A$3:$B$30,2)</f>
        <v>SFR &lt; 6,000 Sf -- Patio Homes -- Site Values</v>
      </c>
      <c r="F962" s="19" t="str">
        <f t="shared" si="112"/>
        <v>DGF</v>
      </c>
      <c r="G962" s="21" t="str">
        <f t="shared" si="113"/>
        <v>B</v>
      </c>
      <c r="H962" s="26" t="str">
        <f t="shared" si="115"/>
        <v>ftp://wcftp.washoecounty.us/outtoworld/Neighborhood_Atlas/DG.pdf</v>
      </c>
      <c r="I962" s="30" t="str">
        <f t="shared" si="116"/>
        <v>https://www2.washoecounty.us/assessor/cama/search_download.php?command=dnld&amp;list=nbcsearch&amp;nbc=DGFB</v>
      </c>
      <c r="J962" s="11" t="s">
        <v>1279</v>
      </c>
      <c r="K962" s="23" t="s">
        <v>437</v>
      </c>
      <c r="N962" s="12" t="str">
        <f t="shared" si="117"/>
        <v>DG</v>
      </c>
      <c r="O962" s="12" t="str">
        <f t="shared" si="118"/>
        <v>D</v>
      </c>
      <c r="P962" s="12" t="str">
        <f t="shared" si="119"/>
        <v>B</v>
      </c>
    </row>
    <row r="963" spans="1:16" x14ac:dyDescent="0.3">
      <c r="A963" s="16" t="str">
        <f t="shared" si="114"/>
        <v>Government</v>
      </c>
      <c r="B963" s="52" t="str">
        <f>VLOOKUP(N963,Keys!$I$3:$J$21,2)</f>
        <v>South Washoe County</v>
      </c>
      <c r="C963" s="52" t="str">
        <f>VLOOKUP(D963,Keys!$Q$3:$S$31,2)</f>
        <v xml:space="preserve">Sparks, Spanish Springs           </v>
      </c>
      <c r="D963" s="57">
        <f>VLOOKUP(N963,Keys!$D$3:$E$118,2)</f>
        <v>89436</v>
      </c>
      <c r="E963" s="12" t="str">
        <f>VLOOKUP(G963,Keys!$A$3:$B$30,2)</f>
        <v>Centrally Assessed</v>
      </c>
      <c r="F963" s="19" t="str">
        <f t="shared" ref="F963:F1026" si="120">LEFT(K963,3)</f>
        <v>DGY</v>
      </c>
      <c r="G963" s="21" t="str">
        <f t="shared" ref="G963:G1026" si="121">RIGHT(LEFT(K963,4),1)</f>
        <v>Y</v>
      </c>
      <c r="H963" s="26" t="str">
        <f t="shared" si="115"/>
        <v>ftp://wcftp.washoecounty.us/outtoworld/Neighborhood_Atlas/DG.pdf</v>
      </c>
      <c r="I963" s="30" t="str">
        <f t="shared" si="116"/>
        <v>https://www2.washoecounty.us/assessor/cama/search_download.php?command=dnld&amp;list=nbcsearch&amp;nbc=DGYY</v>
      </c>
      <c r="J963" s="11" t="s">
        <v>1279</v>
      </c>
      <c r="K963" s="23" t="s">
        <v>440</v>
      </c>
      <c r="N963" s="12" t="str">
        <f t="shared" si="117"/>
        <v>DG</v>
      </c>
      <c r="O963" s="12" t="str">
        <f t="shared" si="118"/>
        <v>D</v>
      </c>
      <c r="P963" s="12" t="str">
        <f t="shared" si="119"/>
        <v>Y</v>
      </c>
    </row>
    <row r="964" spans="1:16" x14ac:dyDescent="0.3">
      <c r="A964" s="16" t="str">
        <f t="shared" ref="A964:A1027" si="122">SUBSTITUTE(K964,LEFT(K964,4)&amp;" - ","")</f>
        <v>Willow Creek Station-Attached SFRs</v>
      </c>
      <c r="B964" s="52" t="str">
        <f>VLOOKUP(N964,Keys!$I$3:$J$21,2)</f>
        <v>South Washoe County</v>
      </c>
      <c r="C964" s="52" t="str">
        <f>VLOOKUP(D964,Keys!$Q$3:$S$31,2)</f>
        <v xml:space="preserve">Lockwood, Mccarran, Mustang, Patrick, Tracy-Clark        </v>
      </c>
      <c r="D964" s="57">
        <f>VLOOKUP(N964,Keys!$D$3:$E$118,2)</f>
        <v>89434</v>
      </c>
      <c r="E964" s="12" t="str">
        <f>VLOOKUP(G964,Keys!$A$3:$B$30,2)</f>
        <v>SFR &lt; 6,000 Sf -- Patio Homes -- Site Values</v>
      </c>
      <c r="F964" s="19" t="str">
        <f t="shared" si="120"/>
        <v>DHC</v>
      </c>
      <c r="G964" s="21" t="str">
        <f t="shared" si="121"/>
        <v>B</v>
      </c>
      <c r="H964" s="26" t="str">
        <f t="shared" ref="H964:H1027" si="123">"ftp://wcftp.washoecounty.us/outtoworld/Neighborhood_Atlas/"&amp;LEFT(K964,2)&amp;".pdf"</f>
        <v>ftp://wcftp.washoecounty.us/outtoworld/Neighborhood_Atlas/DH.pdf</v>
      </c>
      <c r="I964" s="30" t="str">
        <f t="shared" ref="I964:I1027" si="124">"https://www2.washoecounty.us/assessor/cama/search_download.php?command=dnld&amp;list=nbcsearch&amp;nbc="&amp;LEFT(K964,4)</f>
        <v>https://www2.washoecounty.us/assessor/cama/search_download.php?command=dnld&amp;list=nbcsearch&amp;nbc=DHCB</v>
      </c>
      <c r="J964" s="11" t="s">
        <v>1279</v>
      </c>
      <c r="K964" s="23" t="s">
        <v>443</v>
      </c>
      <c r="N964" s="12" t="str">
        <f t="shared" ref="N964:N1027" si="125">LEFT(K964,2)</f>
        <v>DH</v>
      </c>
      <c r="O964" s="12" t="str">
        <f t="shared" ref="O964:O1027" si="126">LEFT(K964,1)</f>
        <v>D</v>
      </c>
      <c r="P964" s="12" t="str">
        <f t="shared" ref="P964:P1027" si="127">RIGHT(LEFT(K964,4),1)</f>
        <v>B</v>
      </c>
    </row>
    <row r="965" spans="1:16" x14ac:dyDescent="0.3">
      <c r="A965" s="16" t="str">
        <f t="shared" si="122"/>
        <v>Willowcreek Condos</v>
      </c>
      <c r="B965" s="52" t="str">
        <f>VLOOKUP(N965,Keys!$I$3:$J$21,2)</f>
        <v>South Washoe County</v>
      </c>
      <c r="C965" s="52" t="str">
        <f>VLOOKUP(D965,Keys!$Q$3:$S$31,2)</f>
        <v xml:space="preserve">Lockwood, Mccarran, Mustang, Patrick, Tracy-Clark        </v>
      </c>
      <c r="D965" s="57">
        <f>VLOOKUP(N965,Keys!$D$3:$E$118,2)</f>
        <v>89434</v>
      </c>
      <c r="E965" s="12" t="str">
        <f>VLOOKUP(G965,Keys!$A$3:$B$30,2)</f>
        <v>MF - Low to Medium Density --14-21</v>
      </c>
      <c r="F965" s="19" t="str">
        <f t="shared" si="120"/>
        <v>DHF</v>
      </c>
      <c r="G965" s="21" t="str">
        <f t="shared" si="121"/>
        <v>M</v>
      </c>
      <c r="H965" s="26" t="str">
        <f t="shared" si="123"/>
        <v>ftp://wcftp.washoecounty.us/outtoworld/Neighborhood_Atlas/DH.pdf</v>
      </c>
      <c r="I965" s="30" t="str">
        <f t="shared" si="124"/>
        <v>https://www2.washoecounty.us/assessor/cama/search_download.php?command=dnld&amp;list=nbcsearch&amp;nbc=DHFM</v>
      </c>
      <c r="J965" s="11" t="s">
        <v>1279</v>
      </c>
      <c r="K965" s="23" t="s">
        <v>446</v>
      </c>
      <c r="N965" s="12" t="str">
        <f t="shared" si="125"/>
        <v>DH</v>
      </c>
      <c r="O965" s="12" t="str">
        <f t="shared" si="126"/>
        <v>D</v>
      </c>
      <c r="P965" s="12" t="str">
        <f t="shared" si="127"/>
        <v>M</v>
      </c>
    </row>
    <row r="966" spans="1:16" x14ac:dyDescent="0.3">
      <c r="A966" s="16" t="str">
        <f t="shared" si="122"/>
        <v>Western Village</v>
      </c>
      <c r="B966" s="52" t="str">
        <f>VLOOKUP(N966,Keys!$I$3:$J$21,2)</f>
        <v>South Washoe County</v>
      </c>
      <c r="C966" s="52" t="str">
        <f>VLOOKUP(D966,Keys!$Q$3:$S$31,2)</f>
        <v xml:space="preserve">Lockwood, Mccarran, Mustang, Patrick, Tracy-Clark        </v>
      </c>
      <c r="D966" s="57">
        <f>VLOOKUP(N966,Keys!$D$3:$E$118,2)</f>
        <v>89434</v>
      </c>
      <c r="E966" s="12" t="str">
        <f>VLOOKUP(G966,Keys!$A$3:$B$30,2)</f>
        <v>Casino -- Square Foot Values</v>
      </c>
      <c r="F966" s="19" t="str">
        <f t="shared" si="120"/>
        <v>DIA</v>
      </c>
      <c r="G966" s="21" t="str">
        <f t="shared" si="121"/>
        <v>S</v>
      </c>
      <c r="H966" s="26" t="str">
        <f t="shared" si="123"/>
        <v>ftp://wcftp.washoecounty.us/outtoworld/Neighborhood_Atlas/DI.pdf</v>
      </c>
      <c r="I966" s="30" t="str">
        <f t="shared" si="124"/>
        <v>https://www2.washoecounty.us/assessor/cama/search_download.php?command=dnld&amp;list=nbcsearch&amp;nbc=DIAS</v>
      </c>
      <c r="J966" s="11" t="s">
        <v>1279</v>
      </c>
      <c r="K966" s="23" t="s">
        <v>449</v>
      </c>
      <c r="N966" s="12" t="str">
        <f t="shared" si="125"/>
        <v>DI</v>
      </c>
      <c r="O966" s="12" t="str">
        <f t="shared" si="126"/>
        <v>D</v>
      </c>
      <c r="P966" s="12" t="str">
        <f t="shared" si="127"/>
        <v>S</v>
      </c>
    </row>
    <row r="967" spans="1:16" x14ac:dyDescent="0.3">
      <c r="A967" s="16" t="str">
        <f t="shared" si="122"/>
        <v>Sparks Marina Office Condos</v>
      </c>
      <c r="B967" s="52" t="str">
        <f>VLOOKUP(N967,Keys!$I$3:$J$21,2)</f>
        <v>South Washoe County</v>
      </c>
      <c r="C967" s="52" t="str">
        <f>VLOOKUP(D967,Keys!$Q$3:$S$31,2)</f>
        <v xml:space="preserve">Lockwood, Mccarran, Mustang, Patrick, Tracy-Clark        </v>
      </c>
      <c r="D967" s="57">
        <f>VLOOKUP(N967,Keys!$D$3:$E$118,2)</f>
        <v>89434</v>
      </c>
      <c r="E967" s="12" t="str">
        <f>VLOOKUP(G967,Keys!$A$3:$B$30,2)</f>
        <v>Office -- Square Foot Values</v>
      </c>
      <c r="F967" s="19" t="str">
        <f t="shared" si="120"/>
        <v>DIE</v>
      </c>
      <c r="G967" s="21" t="str">
        <f t="shared" si="121"/>
        <v>O</v>
      </c>
      <c r="H967" s="26" t="str">
        <f t="shared" si="123"/>
        <v>ftp://wcftp.washoecounty.us/outtoworld/Neighborhood_Atlas/DI.pdf</v>
      </c>
      <c r="I967" s="30" t="str">
        <f t="shared" si="124"/>
        <v>https://www2.washoecounty.us/assessor/cama/search_download.php?command=dnld&amp;list=nbcsearch&amp;nbc=DIEO</v>
      </c>
      <c r="J967" s="11" t="s">
        <v>1279</v>
      </c>
      <c r="K967" s="23" t="s">
        <v>452</v>
      </c>
      <c r="N967" s="12" t="str">
        <f t="shared" si="125"/>
        <v>DI</v>
      </c>
      <c r="O967" s="12" t="str">
        <f t="shared" si="126"/>
        <v>D</v>
      </c>
      <c r="P967" s="12" t="str">
        <f t="shared" si="127"/>
        <v>O</v>
      </c>
    </row>
    <row r="968" spans="1:16" x14ac:dyDescent="0.3">
      <c r="A968" s="16" t="str">
        <f t="shared" si="122"/>
        <v>Industrial</v>
      </c>
      <c r="B968" s="52" t="str">
        <f>VLOOKUP(N968,Keys!$I$3:$J$21,2)</f>
        <v>South Washoe County</v>
      </c>
      <c r="C968" s="52" t="str">
        <f>VLOOKUP(D968,Keys!$Q$3:$S$31,2)</f>
        <v xml:space="preserve">Lockwood, Mccarran, Mustang, Patrick, Tracy-Clark        </v>
      </c>
      <c r="D968" s="57">
        <f>VLOOKUP(N968,Keys!$D$3:$E$118,2)</f>
        <v>89434</v>
      </c>
      <c r="E968" s="12" t="str">
        <f>VLOOKUP(G968,Keys!$A$3:$B$30,2)</f>
        <v>Industrial -- Square Foot Values</v>
      </c>
      <c r="F968" s="19" t="str">
        <f t="shared" si="120"/>
        <v>DII</v>
      </c>
      <c r="G968" s="21" t="str">
        <f t="shared" si="121"/>
        <v>U</v>
      </c>
      <c r="H968" s="26" t="str">
        <f t="shared" si="123"/>
        <v>ftp://wcftp.washoecounty.us/outtoworld/Neighborhood_Atlas/DI.pdf</v>
      </c>
      <c r="I968" s="30" t="str">
        <f t="shared" si="124"/>
        <v>https://www2.washoecounty.us/assessor/cama/search_download.php?command=dnld&amp;list=nbcsearch&amp;nbc=DIIU</v>
      </c>
      <c r="J968" s="11" t="s">
        <v>1279</v>
      </c>
      <c r="K968" s="23" t="s">
        <v>454</v>
      </c>
      <c r="N968" s="12" t="str">
        <f t="shared" si="125"/>
        <v>DI</v>
      </c>
      <c r="O968" s="12" t="str">
        <f t="shared" si="126"/>
        <v>D</v>
      </c>
      <c r="P968" s="12" t="str">
        <f t="shared" si="127"/>
        <v>U</v>
      </c>
    </row>
    <row r="969" spans="1:16" x14ac:dyDescent="0.3">
      <c r="A969" s="16" t="str">
        <f t="shared" si="122"/>
        <v>Marina Villa Condos</v>
      </c>
      <c r="B969" s="52" t="str">
        <f>VLOOKUP(N969,Keys!$I$3:$J$21,2)</f>
        <v>South Washoe County</v>
      </c>
      <c r="C969" s="52" t="str">
        <f>VLOOKUP(D969,Keys!$Q$3:$S$31,2)</f>
        <v xml:space="preserve">Lockwood, Mccarran, Mustang, Patrick, Tracy-Clark        </v>
      </c>
      <c r="D969" s="57">
        <f>VLOOKUP(N969,Keys!$D$3:$E$118,2)</f>
        <v>89434</v>
      </c>
      <c r="E969" s="12" t="str">
        <f>VLOOKUP(G969,Keys!$A$3:$B$30,2)</f>
        <v>Condos / Townhouse - Site Values</v>
      </c>
      <c r="F969" s="19" t="str">
        <f t="shared" si="120"/>
        <v>DIL</v>
      </c>
      <c r="G969" s="21" t="str">
        <f t="shared" si="121"/>
        <v>A</v>
      </c>
      <c r="H969" s="26" t="str">
        <f t="shared" si="123"/>
        <v>ftp://wcftp.washoecounty.us/outtoworld/Neighborhood_Atlas/DI.pdf</v>
      </c>
      <c r="I969" s="30" t="str">
        <f t="shared" si="124"/>
        <v>https://www2.washoecounty.us/assessor/cama/search_download.php?command=dnld&amp;list=nbcsearch&amp;nbc=DILA</v>
      </c>
      <c r="J969" s="11" t="s">
        <v>1279</v>
      </c>
      <c r="K969" s="23" t="s">
        <v>457</v>
      </c>
      <c r="N969" s="12" t="str">
        <f t="shared" si="125"/>
        <v>DI</v>
      </c>
      <c r="O969" s="12" t="str">
        <f t="shared" si="126"/>
        <v>D</v>
      </c>
      <c r="P969" s="12" t="str">
        <f t="shared" si="127"/>
        <v>A</v>
      </c>
    </row>
    <row r="970" spans="1:16" x14ac:dyDescent="0.3">
      <c r="A970" s="16" t="str">
        <f t="shared" si="122"/>
        <v>Government</v>
      </c>
      <c r="B970" s="52" t="str">
        <f>VLOOKUP(N970,Keys!$I$3:$J$21,2)</f>
        <v>South Washoe County</v>
      </c>
      <c r="C970" s="52" t="str">
        <f>VLOOKUP(D970,Keys!$Q$3:$S$31,2)</f>
        <v xml:space="preserve">Lockwood, Mccarran, Mustang, Patrick, Tracy-Clark        </v>
      </c>
      <c r="D970" s="57">
        <f>VLOOKUP(N970,Keys!$D$3:$E$118,2)</f>
        <v>89434</v>
      </c>
      <c r="E970" s="12" t="str">
        <f>VLOOKUP(G970,Keys!$A$3:$B$30,2)</f>
        <v>Centrally Assessed</v>
      </c>
      <c r="F970" s="19" t="str">
        <f t="shared" si="120"/>
        <v>DIY</v>
      </c>
      <c r="G970" s="21" t="str">
        <f t="shared" si="121"/>
        <v>Y</v>
      </c>
      <c r="H970" s="26" t="str">
        <f t="shared" si="123"/>
        <v>ftp://wcftp.washoecounty.us/outtoworld/Neighborhood_Atlas/DI.pdf</v>
      </c>
      <c r="I970" s="30" t="str">
        <f t="shared" si="124"/>
        <v>https://www2.washoecounty.us/assessor/cama/search_download.php?command=dnld&amp;list=nbcsearch&amp;nbc=DIYY</v>
      </c>
      <c r="J970" s="11" t="s">
        <v>1279</v>
      </c>
      <c r="K970" s="23" t="s">
        <v>460</v>
      </c>
      <c r="N970" s="12" t="str">
        <f t="shared" si="125"/>
        <v>DI</v>
      </c>
      <c r="O970" s="12" t="str">
        <f t="shared" si="126"/>
        <v>D</v>
      </c>
      <c r="P970" s="12" t="str">
        <f t="shared" si="127"/>
        <v>Y</v>
      </c>
    </row>
    <row r="971" spans="1:16" x14ac:dyDescent="0.3">
      <c r="A971" s="16" t="str">
        <f t="shared" si="122"/>
        <v>Vintage Hills</v>
      </c>
      <c r="B971" s="52" t="str">
        <f>VLOOKUP(N971,Keys!$I$3:$J$21,2)</f>
        <v>South Washoe County</v>
      </c>
      <c r="C971" s="52" t="str">
        <f>VLOOKUP(D971,Keys!$Q$3:$S$31,2)</f>
        <v xml:space="preserve">Lockwood, Mccarran, Mustang, Patrick, Tracy-Clark        </v>
      </c>
      <c r="D971" s="57">
        <f>VLOOKUP(N971,Keys!$D$3:$E$118,2)</f>
        <v>89434</v>
      </c>
      <c r="E971" s="12" t="str">
        <f>VLOOKUP(G971,Keys!$A$3:$B$30,2)</f>
        <v>SFR 6,000 - 9,000 Sf Zoning -- Site Values</v>
      </c>
      <c r="F971" s="19" t="str">
        <f t="shared" si="120"/>
        <v>DJA</v>
      </c>
      <c r="G971" s="21" t="str">
        <f t="shared" si="121"/>
        <v>C</v>
      </c>
      <c r="H971" s="26" t="str">
        <f t="shared" si="123"/>
        <v>ftp://wcftp.washoecounty.us/outtoworld/Neighborhood_Atlas/DJ.pdf</v>
      </c>
      <c r="I971" s="30" t="str">
        <f t="shared" si="124"/>
        <v>https://www2.washoecounty.us/assessor/cama/search_download.php?command=dnld&amp;list=nbcsearch&amp;nbc=DJAC</v>
      </c>
      <c r="J971" s="11" t="s">
        <v>1279</v>
      </c>
      <c r="K971" s="23" t="s">
        <v>463</v>
      </c>
      <c r="N971" s="12" t="str">
        <f t="shared" si="125"/>
        <v>DJ</v>
      </c>
      <c r="O971" s="12" t="str">
        <f t="shared" si="126"/>
        <v>D</v>
      </c>
      <c r="P971" s="12" t="str">
        <f t="shared" si="127"/>
        <v>C</v>
      </c>
    </row>
    <row r="972" spans="1:16" x14ac:dyDescent="0.3">
      <c r="A972" s="16" t="str">
        <f t="shared" si="122"/>
        <v>Reed High SFRs</v>
      </c>
      <c r="B972" s="52" t="str">
        <f>VLOOKUP(N972,Keys!$I$3:$J$21,2)</f>
        <v>South Washoe County</v>
      </c>
      <c r="C972" s="52" t="str">
        <f>VLOOKUP(D972,Keys!$Q$3:$S$31,2)</f>
        <v xml:space="preserve">Lockwood, Mccarran, Mustang, Patrick, Tracy-Clark        </v>
      </c>
      <c r="D972" s="57">
        <f>VLOOKUP(N972,Keys!$D$3:$E$118,2)</f>
        <v>89434</v>
      </c>
      <c r="E972" s="12" t="str">
        <f>VLOOKUP(G972,Keys!$A$3:$B$30,2)</f>
        <v>SFR 6,000 - 9,000 Sf Zoning -- Site Values</v>
      </c>
      <c r="F972" s="19" t="str">
        <f t="shared" si="120"/>
        <v>DJB</v>
      </c>
      <c r="G972" s="21" t="str">
        <f t="shared" si="121"/>
        <v>C</v>
      </c>
      <c r="H972" s="26" t="str">
        <f t="shared" si="123"/>
        <v>ftp://wcftp.washoecounty.us/outtoworld/Neighborhood_Atlas/DJ.pdf</v>
      </c>
      <c r="I972" s="30" t="str">
        <f t="shared" si="124"/>
        <v>https://www2.washoecounty.us/assessor/cama/search_download.php?command=dnld&amp;list=nbcsearch&amp;nbc=DJBC</v>
      </c>
      <c r="J972" s="11" t="s">
        <v>1279</v>
      </c>
      <c r="K972" s="23" t="s">
        <v>1217</v>
      </c>
      <c r="N972" s="12" t="str">
        <f t="shared" si="125"/>
        <v>DJ</v>
      </c>
      <c r="O972" s="12" t="str">
        <f t="shared" si="126"/>
        <v>D</v>
      </c>
      <c r="P972" s="12" t="str">
        <f t="shared" si="127"/>
        <v>C</v>
      </c>
    </row>
    <row r="973" spans="1:16" x14ac:dyDescent="0.3">
      <c r="A973" s="16" t="str">
        <f t="shared" si="122"/>
        <v>Bristle Cone Condos</v>
      </c>
      <c r="B973" s="52" t="str">
        <f>VLOOKUP(N973,Keys!$I$3:$J$21,2)</f>
        <v>South Washoe County</v>
      </c>
      <c r="C973" s="52" t="str">
        <f>VLOOKUP(D973,Keys!$Q$3:$S$31,2)</f>
        <v xml:space="preserve">Lockwood, Mccarran, Mustang, Patrick, Tracy-Clark        </v>
      </c>
      <c r="D973" s="57">
        <f>VLOOKUP(N973,Keys!$D$3:$E$118,2)</f>
        <v>89434</v>
      </c>
      <c r="E973" s="12" t="str">
        <f>VLOOKUP(G973,Keys!$A$3:$B$30,2)</f>
        <v>Condos / Townhouse - Site Values</v>
      </c>
      <c r="F973" s="19" t="str">
        <f t="shared" si="120"/>
        <v>DJD</v>
      </c>
      <c r="G973" s="21" t="str">
        <f t="shared" si="121"/>
        <v>A</v>
      </c>
      <c r="H973" s="26" t="str">
        <f t="shared" si="123"/>
        <v>ftp://wcftp.washoecounty.us/outtoworld/Neighborhood_Atlas/DJ.pdf</v>
      </c>
      <c r="I973" s="30" t="str">
        <f t="shared" si="124"/>
        <v>https://www2.washoecounty.us/assessor/cama/search_download.php?command=dnld&amp;list=nbcsearch&amp;nbc=DJDA</v>
      </c>
      <c r="J973" s="11" t="s">
        <v>1279</v>
      </c>
      <c r="K973" s="23" t="s">
        <v>468</v>
      </c>
      <c r="N973" s="12" t="str">
        <f t="shared" si="125"/>
        <v>DJ</v>
      </c>
      <c r="O973" s="12" t="str">
        <f t="shared" si="126"/>
        <v>D</v>
      </c>
      <c r="P973" s="12" t="str">
        <f t="shared" si="127"/>
        <v>A</v>
      </c>
    </row>
    <row r="974" spans="1:16" x14ac:dyDescent="0.3">
      <c r="A974" s="16" t="str">
        <f t="shared" si="122"/>
        <v>Ag</v>
      </c>
      <c r="B974" s="52" t="str">
        <f>VLOOKUP(N974,Keys!$I$3:$J$21,2)</f>
        <v>South Washoe County</v>
      </c>
      <c r="C974" s="52" t="str">
        <f>VLOOKUP(D974,Keys!$Q$3:$S$31,2)</f>
        <v xml:space="preserve">Lockwood, Mccarran, Mustang, Patrick, Tracy-Clark        </v>
      </c>
      <c r="D974" s="57">
        <f>VLOOKUP(N974,Keys!$D$3:$E$118,2)</f>
        <v>89434</v>
      </c>
      <c r="E974" s="12" t="str">
        <f>VLOOKUP(G974,Keys!$A$3:$B$30,2)</f>
        <v>Possessory Interest Parcels</v>
      </c>
      <c r="F974" s="19" t="str">
        <f t="shared" si="120"/>
        <v>DJW</v>
      </c>
      <c r="G974" s="21" t="str">
        <f t="shared" si="121"/>
        <v>W</v>
      </c>
      <c r="H974" s="26" t="str">
        <f t="shared" si="123"/>
        <v>ftp://wcftp.washoecounty.us/outtoworld/Neighborhood_Atlas/DJ.pdf</v>
      </c>
      <c r="I974" s="30" t="str">
        <f t="shared" si="124"/>
        <v>https://www2.washoecounty.us/assessor/cama/search_download.php?command=dnld&amp;list=nbcsearch&amp;nbc=DJWW</v>
      </c>
      <c r="J974" s="11" t="s">
        <v>1279</v>
      </c>
      <c r="K974" s="23" t="s">
        <v>471</v>
      </c>
      <c r="N974" s="12" t="str">
        <f t="shared" si="125"/>
        <v>DJ</v>
      </c>
      <c r="O974" s="12" t="str">
        <f t="shared" si="126"/>
        <v>D</v>
      </c>
      <c r="P974" s="12" t="str">
        <f t="shared" si="127"/>
        <v>W</v>
      </c>
    </row>
    <row r="975" spans="1:16" x14ac:dyDescent="0.3">
      <c r="A975" s="16" t="str">
        <f t="shared" si="122"/>
        <v>Ferrera</v>
      </c>
      <c r="B975" s="52" t="str">
        <f>VLOOKUP(N975,Keys!$I$3:$J$21,2)</f>
        <v>South Washoe County</v>
      </c>
      <c r="C975" s="52" t="str">
        <f>VLOOKUP(D975,Keys!$Q$3:$S$31,2)</f>
        <v xml:space="preserve">Lockwood, Mccarran, Mustang, Patrick, Tracy-Clark        </v>
      </c>
      <c r="D975" s="57">
        <f>VLOOKUP(N975,Keys!$D$3:$E$118,2)</f>
        <v>89434</v>
      </c>
      <c r="E975" s="12" t="str">
        <f>VLOOKUP(G975,Keys!$A$3:$B$30,2)</f>
        <v>Condos / Townhouse - Site Values</v>
      </c>
      <c r="F975" s="19" t="str">
        <f t="shared" si="120"/>
        <v>DKB</v>
      </c>
      <c r="G975" s="21" t="str">
        <f t="shared" si="121"/>
        <v>A</v>
      </c>
      <c r="H975" s="26" t="str">
        <f t="shared" si="123"/>
        <v>ftp://wcftp.washoecounty.us/outtoworld/Neighborhood_Atlas/DK.pdf</v>
      </c>
      <c r="I975" s="30" t="str">
        <f t="shared" si="124"/>
        <v>https://www2.washoecounty.us/assessor/cama/search_download.php?command=dnld&amp;list=nbcsearch&amp;nbc=DKBA</v>
      </c>
      <c r="J975" s="11" t="s">
        <v>1279</v>
      </c>
      <c r="K975" s="23" t="s">
        <v>474</v>
      </c>
      <c r="N975" s="12" t="str">
        <f t="shared" si="125"/>
        <v>DK</v>
      </c>
      <c r="O975" s="12" t="str">
        <f t="shared" si="126"/>
        <v>D</v>
      </c>
      <c r="P975" s="12" t="str">
        <f t="shared" si="127"/>
        <v>A</v>
      </c>
    </row>
    <row r="976" spans="1:16" x14ac:dyDescent="0.3">
      <c r="A976" s="16" t="str">
        <f t="shared" si="122"/>
        <v>Chianti</v>
      </c>
      <c r="B976" s="52" t="str">
        <f>VLOOKUP(N976,Keys!$I$3:$J$21,2)</f>
        <v>South Washoe County</v>
      </c>
      <c r="C976" s="52" t="str">
        <f>VLOOKUP(D976,Keys!$Q$3:$S$31,2)</f>
        <v xml:space="preserve">Lockwood, Mccarran, Mustang, Patrick, Tracy-Clark        </v>
      </c>
      <c r="D976" s="57">
        <f>VLOOKUP(N976,Keys!$D$3:$E$118,2)</f>
        <v>89434</v>
      </c>
      <c r="E976" s="12" t="str">
        <f>VLOOKUP(G976,Keys!$A$3:$B$30,2)</f>
        <v>SFR &lt; 6,000 Sf -- Patio Homes -- Site Values</v>
      </c>
      <c r="F976" s="19" t="str">
        <f t="shared" si="120"/>
        <v>DKE</v>
      </c>
      <c r="G976" s="21" t="str">
        <f t="shared" si="121"/>
        <v>B</v>
      </c>
      <c r="H976" s="26" t="str">
        <f t="shared" si="123"/>
        <v>ftp://wcftp.washoecounty.us/outtoworld/Neighborhood_Atlas/DK.pdf</v>
      </c>
      <c r="I976" s="30" t="str">
        <f t="shared" si="124"/>
        <v>https://www2.washoecounty.us/assessor/cama/search_download.php?command=dnld&amp;list=nbcsearch&amp;nbc=DKEB</v>
      </c>
      <c r="J976" s="11" t="s">
        <v>1279</v>
      </c>
      <c r="K976" s="23" t="s">
        <v>477</v>
      </c>
      <c r="N976" s="12" t="str">
        <f t="shared" si="125"/>
        <v>DK</v>
      </c>
      <c r="O976" s="12" t="str">
        <f t="shared" si="126"/>
        <v>D</v>
      </c>
      <c r="P976" s="12" t="str">
        <f t="shared" si="127"/>
        <v>B</v>
      </c>
    </row>
    <row r="977" spans="1:16" x14ac:dyDescent="0.3">
      <c r="A977" s="16" t="str">
        <f t="shared" si="122"/>
        <v>D`Andrea Country Club</v>
      </c>
      <c r="B977" s="52" t="str">
        <f>VLOOKUP(N977,Keys!$I$3:$J$21,2)</f>
        <v>South Washoe County</v>
      </c>
      <c r="C977" s="52" t="str">
        <f>VLOOKUP(D977,Keys!$Q$3:$S$31,2)</f>
        <v xml:space="preserve">Lockwood, Mccarran, Mustang, Patrick, Tracy-Clark        </v>
      </c>
      <c r="D977" s="57">
        <f>VLOOKUP(N977,Keys!$D$3:$E$118,2)</f>
        <v>89434</v>
      </c>
      <c r="E977" s="12" t="str">
        <f>VLOOKUP(G977,Keys!$A$3:$B$30,2)</f>
        <v>Possessory Interest Parcels</v>
      </c>
      <c r="F977" s="19" t="str">
        <f t="shared" si="120"/>
        <v>DKG</v>
      </c>
      <c r="G977" s="21" t="str">
        <f t="shared" si="121"/>
        <v>W</v>
      </c>
      <c r="H977" s="26" t="str">
        <f t="shared" si="123"/>
        <v>ftp://wcftp.washoecounty.us/outtoworld/Neighborhood_Atlas/DK.pdf</v>
      </c>
      <c r="I977" s="30" t="str">
        <f t="shared" si="124"/>
        <v>https://www2.washoecounty.us/assessor/cama/search_download.php?command=dnld&amp;list=nbcsearch&amp;nbc=DKGW</v>
      </c>
      <c r="J977" s="11" t="s">
        <v>1279</v>
      </c>
      <c r="K977" s="23" t="s">
        <v>480</v>
      </c>
      <c r="N977" s="12" t="str">
        <f t="shared" si="125"/>
        <v>DK</v>
      </c>
      <c r="O977" s="12" t="str">
        <f t="shared" si="126"/>
        <v>D</v>
      </c>
      <c r="P977" s="12" t="str">
        <f t="shared" si="127"/>
        <v>W</v>
      </c>
    </row>
    <row r="978" spans="1:16" x14ac:dyDescent="0.3">
      <c r="A978" s="16" t="str">
        <f t="shared" si="122"/>
        <v>Custom lots</v>
      </c>
      <c r="B978" s="52" t="str">
        <f>VLOOKUP(N978,Keys!$I$3:$J$21,2)</f>
        <v>South Washoe County</v>
      </c>
      <c r="C978" s="52" t="str">
        <f>VLOOKUP(D978,Keys!$Q$3:$S$31,2)</f>
        <v xml:space="preserve">Lockwood, Mccarran, Mustang, Patrick, Tracy-Clark        </v>
      </c>
      <c r="D978" s="57">
        <f>VLOOKUP(N978,Keys!$D$3:$E$118,2)</f>
        <v>89434</v>
      </c>
      <c r="E978" s="12" t="str">
        <f>VLOOKUP(G978,Keys!$A$3:$B$30,2)</f>
        <v>SFR 1/2 Acre Zoniing -- Site Values</v>
      </c>
      <c r="F978" s="19" t="str">
        <f t="shared" si="120"/>
        <v>DKJ</v>
      </c>
      <c r="G978" s="21" t="str">
        <f t="shared" si="121"/>
        <v>E</v>
      </c>
      <c r="H978" s="26" t="str">
        <f t="shared" si="123"/>
        <v>ftp://wcftp.washoecounty.us/outtoworld/Neighborhood_Atlas/DK.pdf</v>
      </c>
      <c r="I978" s="30" t="str">
        <f t="shared" si="124"/>
        <v>https://www2.washoecounty.us/assessor/cama/search_download.php?command=dnld&amp;list=nbcsearch&amp;nbc=DKJE</v>
      </c>
      <c r="J978" s="11" t="s">
        <v>1279</v>
      </c>
      <c r="K978" s="23" t="s">
        <v>483</v>
      </c>
      <c r="N978" s="12" t="str">
        <f t="shared" si="125"/>
        <v>DK</v>
      </c>
      <c r="O978" s="12" t="str">
        <f t="shared" si="126"/>
        <v>D</v>
      </c>
      <c r="P978" s="12" t="str">
        <f t="shared" si="127"/>
        <v>E</v>
      </c>
    </row>
    <row r="979" spans="1:16" x14ac:dyDescent="0.3">
      <c r="A979" s="16" t="str">
        <f t="shared" si="122"/>
        <v>Carrera</v>
      </c>
      <c r="B979" s="52" t="str">
        <f>VLOOKUP(N979,Keys!$I$3:$J$21,2)</f>
        <v>South Washoe County</v>
      </c>
      <c r="C979" s="52" t="str">
        <f>VLOOKUP(D979,Keys!$Q$3:$S$31,2)</f>
        <v xml:space="preserve">Lockwood, Mccarran, Mustang, Patrick, Tracy-Clark        </v>
      </c>
      <c r="D979" s="57">
        <f>VLOOKUP(N979,Keys!$D$3:$E$118,2)</f>
        <v>89434</v>
      </c>
      <c r="E979" s="12" t="str">
        <f>VLOOKUP(G979,Keys!$A$3:$B$30,2)</f>
        <v>SFR 6,000 - 9,000 Sf Zoning -- Site Values</v>
      </c>
      <c r="F979" s="19" t="str">
        <f t="shared" si="120"/>
        <v>DKM</v>
      </c>
      <c r="G979" s="21" t="str">
        <f t="shared" si="121"/>
        <v>C</v>
      </c>
      <c r="H979" s="26" t="str">
        <f t="shared" si="123"/>
        <v>ftp://wcftp.washoecounty.us/outtoworld/Neighborhood_Atlas/DK.pdf</v>
      </c>
      <c r="I979" s="30" t="str">
        <f t="shared" si="124"/>
        <v>https://www2.washoecounty.us/assessor/cama/search_download.php?command=dnld&amp;list=nbcsearch&amp;nbc=DKMC</v>
      </c>
      <c r="J979" s="11" t="s">
        <v>1279</v>
      </c>
      <c r="K979" s="23" t="s">
        <v>486</v>
      </c>
      <c r="N979" s="12" t="str">
        <f t="shared" si="125"/>
        <v>DK</v>
      </c>
      <c r="O979" s="12" t="str">
        <f t="shared" si="126"/>
        <v>D</v>
      </c>
      <c r="P979" s="12" t="str">
        <f t="shared" si="127"/>
        <v>C</v>
      </c>
    </row>
    <row r="980" spans="1:16" x14ac:dyDescent="0.3">
      <c r="A980" s="16" t="str">
        <f t="shared" si="122"/>
        <v>Government</v>
      </c>
      <c r="B980" s="52" t="str">
        <f>VLOOKUP(N980,Keys!$I$3:$J$21,2)</f>
        <v>South Washoe County</v>
      </c>
      <c r="C980" s="52" t="str">
        <f>VLOOKUP(D980,Keys!$Q$3:$S$31,2)</f>
        <v xml:space="preserve">Lockwood, Mccarran, Mustang, Patrick, Tracy-Clark        </v>
      </c>
      <c r="D980" s="57">
        <f>VLOOKUP(N980,Keys!$D$3:$E$118,2)</f>
        <v>89434</v>
      </c>
      <c r="E980" s="12" t="str">
        <f>VLOOKUP(G980,Keys!$A$3:$B$30,2)</f>
        <v>Centrally Assessed</v>
      </c>
      <c r="F980" s="19" t="str">
        <f t="shared" si="120"/>
        <v>DKY</v>
      </c>
      <c r="G980" s="21" t="str">
        <f t="shared" si="121"/>
        <v>Y</v>
      </c>
      <c r="H980" s="26" t="str">
        <f t="shared" si="123"/>
        <v>ftp://wcftp.washoecounty.us/outtoworld/Neighborhood_Atlas/DK.pdf</v>
      </c>
      <c r="I980" s="30" t="str">
        <f t="shared" si="124"/>
        <v>https://www2.washoecounty.us/assessor/cama/search_download.php?command=dnld&amp;list=nbcsearch&amp;nbc=DKYY</v>
      </c>
      <c r="J980" s="11" t="s">
        <v>1279</v>
      </c>
      <c r="K980" s="23" t="s">
        <v>489</v>
      </c>
      <c r="N980" s="12" t="str">
        <f t="shared" si="125"/>
        <v>DK</v>
      </c>
      <c r="O980" s="12" t="str">
        <f t="shared" si="126"/>
        <v>D</v>
      </c>
      <c r="P980" s="12" t="str">
        <f t="shared" si="127"/>
        <v>Y</v>
      </c>
    </row>
    <row r="981" spans="1:16" x14ac:dyDescent="0.3">
      <c r="A981" s="16" t="str">
        <f t="shared" si="122"/>
        <v>Sierra View Estates</v>
      </c>
      <c r="B981" s="52" t="str">
        <f>VLOOKUP(N981,Keys!$I$3:$J$21,2)</f>
        <v>South Washoe County</v>
      </c>
      <c r="C981" s="52" t="str">
        <f>VLOOKUP(D981,Keys!$Q$3:$S$31,2)</f>
        <v xml:space="preserve">Sparks, Spanish Springs           </v>
      </c>
      <c r="D981" s="57">
        <f>VLOOKUP(N981,Keys!$D$3:$E$118,2)</f>
        <v>89436</v>
      </c>
      <c r="E981" s="12" t="str">
        <f>VLOOKUP(G981,Keys!$A$3:$B$30,2)</f>
        <v>SFR 12,000 - 15,000 Sf Zoning -- Site Values</v>
      </c>
      <c r="F981" s="19" t="str">
        <f t="shared" si="120"/>
        <v>DLA</v>
      </c>
      <c r="G981" s="21" t="str">
        <f t="shared" si="121"/>
        <v>D</v>
      </c>
      <c r="H981" s="26" t="str">
        <f t="shared" si="123"/>
        <v>ftp://wcftp.washoecounty.us/outtoworld/Neighborhood_Atlas/DL.pdf</v>
      </c>
      <c r="I981" s="30" t="str">
        <f t="shared" si="124"/>
        <v>https://www2.washoecounty.us/assessor/cama/search_download.php?command=dnld&amp;list=nbcsearch&amp;nbc=DLAD</v>
      </c>
      <c r="J981" s="11" t="s">
        <v>1279</v>
      </c>
      <c r="K981" s="23" t="s">
        <v>492</v>
      </c>
      <c r="N981" s="12" t="str">
        <f t="shared" si="125"/>
        <v>DL</v>
      </c>
      <c r="O981" s="12" t="str">
        <f t="shared" si="126"/>
        <v>D</v>
      </c>
      <c r="P981" s="12" t="str">
        <f t="shared" si="127"/>
        <v>D</v>
      </c>
    </row>
    <row r="982" spans="1:16" x14ac:dyDescent="0.3">
      <c r="A982" s="16" t="str">
        <f t="shared" si="122"/>
        <v>Fairways Village</v>
      </c>
      <c r="B982" s="52" t="str">
        <f>VLOOKUP(N982,Keys!$I$3:$J$21,2)</f>
        <v>South Washoe County</v>
      </c>
      <c r="C982" s="52" t="str">
        <f>VLOOKUP(D982,Keys!$Q$3:$S$31,2)</f>
        <v xml:space="preserve">Sparks, Spanish Springs           </v>
      </c>
      <c r="D982" s="57">
        <f>VLOOKUP(N982,Keys!$D$3:$E$118,2)</f>
        <v>89436</v>
      </c>
      <c r="E982" s="12" t="str">
        <f>VLOOKUP(G982,Keys!$A$3:$B$30,2)</f>
        <v>SFR 6,000 - 9,000 Sf Zoning -- Site Values</v>
      </c>
      <c r="F982" s="19" t="str">
        <f t="shared" si="120"/>
        <v>DLC</v>
      </c>
      <c r="G982" s="21" t="str">
        <f t="shared" si="121"/>
        <v>C</v>
      </c>
      <c r="H982" s="26" t="str">
        <f t="shared" si="123"/>
        <v>ftp://wcftp.washoecounty.us/outtoworld/Neighborhood_Atlas/DL.pdf</v>
      </c>
      <c r="I982" s="30" t="str">
        <f t="shared" si="124"/>
        <v>https://www2.washoecounty.us/assessor/cama/search_download.php?command=dnld&amp;list=nbcsearch&amp;nbc=DLCC</v>
      </c>
      <c r="J982" s="11" t="s">
        <v>1279</v>
      </c>
      <c r="K982" s="23" t="s">
        <v>494</v>
      </c>
      <c r="N982" s="12" t="str">
        <f t="shared" si="125"/>
        <v>DL</v>
      </c>
      <c r="O982" s="12" t="str">
        <f t="shared" si="126"/>
        <v>D</v>
      </c>
      <c r="P982" s="12" t="str">
        <f t="shared" si="127"/>
        <v>C</v>
      </c>
    </row>
    <row r="983" spans="1:16" x14ac:dyDescent="0.3">
      <c r="A983" s="16" t="str">
        <f t="shared" si="122"/>
        <v>Vineyards Village</v>
      </c>
      <c r="B983" s="52" t="str">
        <f>VLOOKUP(N983,Keys!$I$3:$J$21,2)</f>
        <v>South Washoe County</v>
      </c>
      <c r="C983" s="52" t="str">
        <f>VLOOKUP(D983,Keys!$Q$3:$S$31,2)</f>
        <v xml:space="preserve">Sparks, Spanish Springs           </v>
      </c>
      <c r="D983" s="57">
        <f>VLOOKUP(N983,Keys!$D$3:$E$118,2)</f>
        <v>89436</v>
      </c>
      <c r="E983" s="12" t="str">
        <f>VLOOKUP(G983,Keys!$A$3:$B$30,2)</f>
        <v>SFR 6,000 - 9,000 Sf Zoning -- Site Values</v>
      </c>
      <c r="F983" s="19" t="str">
        <f t="shared" si="120"/>
        <v>DLE</v>
      </c>
      <c r="G983" s="21" t="str">
        <f t="shared" si="121"/>
        <v>C</v>
      </c>
      <c r="H983" s="26" t="str">
        <f t="shared" si="123"/>
        <v>ftp://wcftp.washoecounty.us/outtoworld/Neighborhood_Atlas/DL.pdf</v>
      </c>
      <c r="I983" s="30" t="str">
        <f t="shared" si="124"/>
        <v>https://www2.washoecounty.us/assessor/cama/search_download.php?command=dnld&amp;list=nbcsearch&amp;nbc=DLEC</v>
      </c>
      <c r="J983" s="11" t="s">
        <v>1279</v>
      </c>
      <c r="K983" s="23" t="s">
        <v>497</v>
      </c>
      <c r="N983" s="12" t="str">
        <f t="shared" si="125"/>
        <v>DL</v>
      </c>
      <c r="O983" s="12" t="str">
        <f t="shared" si="126"/>
        <v>D</v>
      </c>
      <c r="P983" s="12" t="str">
        <f t="shared" si="127"/>
        <v>C</v>
      </c>
    </row>
    <row r="984" spans="1:16" x14ac:dyDescent="0.3">
      <c r="A984" s="16" t="str">
        <f t="shared" si="122"/>
        <v>The Vistas</v>
      </c>
      <c r="B984" s="52" t="str">
        <f>VLOOKUP(N984,Keys!$I$3:$J$21,2)</f>
        <v>South Washoe County</v>
      </c>
      <c r="C984" s="52" t="str">
        <f>VLOOKUP(D984,Keys!$Q$3:$S$31,2)</f>
        <v xml:space="preserve">Sparks, Spanish Springs           </v>
      </c>
      <c r="D984" s="57">
        <f>VLOOKUP(N984,Keys!$D$3:$E$118,2)</f>
        <v>89436</v>
      </c>
      <c r="E984" s="12" t="str">
        <f>VLOOKUP(G984,Keys!$A$3:$B$30,2)</f>
        <v>SFR 6,000 - 9,000 Sf Zoning -- Site Values</v>
      </c>
      <c r="F984" s="19" t="str">
        <f t="shared" si="120"/>
        <v>DLG</v>
      </c>
      <c r="G984" s="21" t="str">
        <f t="shared" si="121"/>
        <v>C</v>
      </c>
      <c r="H984" s="26" t="str">
        <f t="shared" si="123"/>
        <v>ftp://wcftp.washoecounty.us/outtoworld/Neighborhood_Atlas/DL.pdf</v>
      </c>
      <c r="I984" s="30" t="str">
        <f t="shared" si="124"/>
        <v>https://www2.washoecounty.us/assessor/cama/search_download.php?command=dnld&amp;list=nbcsearch&amp;nbc=DLGC</v>
      </c>
      <c r="J984" s="11" t="s">
        <v>1279</v>
      </c>
      <c r="K984" s="23" t="s">
        <v>500</v>
      </c>
      <c r="N984" s="12" t="str">
        <f t="shared" si="125"/>
        <v>DL</v>
      </c>
      <c r="O984" s="12" t="str">
        <f t="shared" si="126"/>
        <v>D</v>
      </c>
      <c r="P984" s="12" t="str">
        <f t="shared" si="127"/>
        <v>C</v>
      </c>
    </row>
    <row r="985" spans="1:16" x14ac:dyDescent="0.3">
      <c r="A985" s="16" t="str">
        <f t="shared" si="122"/>
        <v>Office Condos</v>
      </c>
      <c r="B985" s="52" t="str">
        <f>VLOOKUP(N985,Keys!$I$3:$J$21,2)</f>
        <v>South Washoe County</v>
      </c>
      <c r="C985" s="52" t="str">
        <f>VLOOKUP(D985,Keys!$Q$3:$S$31,2)</f>
        <v xml:space="preserve">Sparks, Spanish Springs           </v>
      </c>
      <c r="D985" s="57">
        <f>VLOOKUP(N985,Keys!$D$3:$E$118,2)</f>
        <v>89436</v>
      </c>
      <c r="E985" s="12" t="str">
        <f>VLOOKUP(G985,Keys!$A$3:$B$30,2)</f>
        <v>Office Condos -- Square Foot / Site Values</v>
      </c>
      <c r="F985" s="19" t="str">
        <f t="shared" si="120"/>
        <v>DLG</v>
      </c>
      <c r="G985" s="21" t="str">
        <f t="shared" si="121"/>
        <v>P</v>
      </c>
      <c r="H985" s="26" t="str">
        <f t="shared" si="123"/>
        <v>ftp://wcftp.washoecounty.us/outtoworld/Neighborhood_Atlas/DL.pdf</v>
      </c>
      <c r="I985" s="30" t="str">
        <f t="shared" si="124"/>
        <v>https://www2.washoecounty.us/assessor/cama/search_download.php?command=dnld&amp;list=nbcsearch&amp;nbc=DLGP</v>
      </c>
      <c r="J985" s="11" t="s">
        <v>1279</v>
      </c>
      <c r="K985" s="23" t="s">
        <v>503</v>
      </c>
      <c r="N985" s="12" t="str">
        <f t="shared" si="125"/>
        <v>DL</v>
      </c>
      <c r="O985" s="12" t="str">
        <f t="shared" si="126"/>
        <v>D</v>
      </c>
      <c r="P985" s="12" t="str">
        <f t="shared" si="127"/>
        <v>P</v>
      </c>
    </row>
    <row r="986" spans="1:16" x14ac:dyDescent="0.3">
      <c r="A986" s="16" t="str">
        <f t="shared" si="122"/>
        <v>Desert Highlands / Liberty Hill</v>
      </c>
      <c r="B986" s="52" t="str">
        <f>VLOOKUP(N986,Keys!$I$3:$J$21,2)</f>
        <v>South Washoe County</v>
      </c>
      <c r="C986" s="52" t="str">
        <f>VLOOKUP(D986,Keys!$Q$3:$S$31,2)</f>
        <v xml:space="preserve">Sparks, Spanish Springs           </v>
      </c>
      <c r="D986" s="57">
        <f>VLOOKUP(N986,Keys!$D$3:$E$118,2)</f>
        <v>89436</v>
      </c>
      <c r="E986" s="12" t="str">
        <f>VLOOKUP(G986,Keys!$A$3:$B$30,2)</f>
        <v>SFR 6,000 - 9,000 Sf Zoning -- Site Values</v>
      </c>
      <c r="F986" s="19" t="str">
        <f t="shared" si="120"/>
        <v>DLH</v>
      </c>
      <c r="G986" s="21" t="str">
        <f t="shared" si="121"/>
        <v>C</v>
      </c>
      <c r="H986" s="26" t="str">
        <f t="shared" si="123"/>
        <v>ftp://wcftp.washoecounty.us/outtoworld/Neighborhood_Atlas/DL.pdf</v>
      </c>
      <c r="I986" s="30" t="str">
        <f t="shared" si="124"/>
        <v>https://www2.washoecounty.us/assessor/cama/search_download.php?command=dnld&amp;list=nbcsearch&amp;nbc=DLHC</v>
      </c>
      <c r="J986" s="11" t="s">
        <v>1279</v>
      </c>
      <c r="K986" s="23" t="s">
        <v>506</v>
      </c>
      <c r="N986" s="12" t="str">
        <f t="shared" si="125"/>
        <v>DL</v>
      </c>
      <c r="O986" s="12" t="str">
        <f t="shared" si="126"/>
        <v>D</v>
      </c>
      <c r="P986" s="12" t="str">
        <f t="shared" si="127"/>
        <v>C</v>
      </c>
    </row>
    <row r="987" spans="1:16" x14ac:dyDescent="0.3">
      <c r="A987" s="16" t="str">
        <f t="shared" si="122"/>
        <v>Vineyards Village, Tuscany</v>
      </c>
      <c r="B987" s="52" t="str">
        <f>VLOOKUP(N987,Keys!$I$3:$J$21,2)</f>
        <v>South Washoe County</v>
      </c>
      <c r="C987" s="52" t="str">
        <f>VLOOKUP(D987,Keys!$Q$3:$S$31,2)</f>
        <v xml:space="preserve">Sparks, Spanish Springs           </v>
      </c>
      <c r="D987" s="57">
        <f>VLOOKUP(N987,Keys!$D$3:$E$118,2)</f>
        <v>89436</v>
      </c>
      <c r="E987" s="12" t="str">
        <f>VLOOKUP(G987,Keys!$A$3:$B$30,2)</f>
        <v>SFR 6,000 - 9,000 Sf Zoning -- Site Values</v>
      </c>
      <c r="F987" s="19" t="str">
        <f t="shared" si="120"/>
        <v>DLK</v>
      </c>
      <c r="G987" s="21" t="str">
        <f t="shared" si="121"/>
        <v>C</v>
      </c>
      <c r="H987" s="26" t="str">
        <f t="shared" si="123"/>
        <v>ftp://wcftp.washoecounty.us/outtoworld/Neighborhood_Atlas/DL.pdf</v>
      </c>
      <c r="I987" s="30" t="str">
        <f t="shared" si="124"/>
        <v>https://www2.washoecounty.us/assessor/cama/search_download.php?command=dnld&amp;list=nbcsearch&amp;nbc=DLKC</v>
      </c>
      <c r="J987" s="11" t="s">
        <v>1279</v>
      </c>
      <c r="K987" s="23" t="s">
        <v>509</v>
      </c>
      <c r="N987" s="12" t="str">
        <f t="shared" si="125"/>
        <v>DL</v>
      </c>
      <c r="O987" s="12" t="str">
        <f t="shared" si="126"/>
        <v>D</v>
      </c>
      <c r="P987" s="12" t="str">
        <f t="shared" si="127"/>
        <v>C</v>
      </c>
    </row>
    <row r="988" spans="1:16" x14ac:dyDescent="0.3">
      <c r="A988" s="16" t="str">
        <f t="shared" si="122"/>
        <v>Sonoma II</v>
      </c>
      <c r="B988" s="52" t="str">
        <f>VLOOKUP(N988,Keys!$I$3:$J$21,2)</f>
        <v>South Washoe County</v>
      </c>
      <c r="C988" s="52" t="str">
        <f>VLOOKUP(D988,Keys!$Q$3:$S$31,2)</f>
        <v xml:space="preserve">Sparks, Spanish Springs           </v>
      </c>
      <c r="D988" s="57">
        <f>VLOOKUP(N988,Keys!$D$3:$E$118,2)</f>
        <v>89436</v>
      </c>
      <c r="E988" s="12" t="str">
        <f>VLOOKUP(G988,Keys!$A$3:$B$30,2)</f>
        <v>SFR 6,000 - 9,000 Sf Zoning -- Site Values</v>
      </c>
      <c r="F988" s="19" t="str">
        <f t="shared" si="120"/>
        <v>DLM</v>
      </c>
      <c r="G988" s="21" t="str">
        <f t="shared" si="121"/>
        <v>C</v>
      </c>
      <c r="H988" s="26" t="str">
        <f t="shared" si="123"/>
        <v>ftp://wcftp.washoecounty.us/outtoworld/Neighborhood_Atlas/DL.pdf</v>
      </c>
      <c r="I988" s="30" t="str">
        <f t="shared" si="124"/>
        <v>https://www2.washoecounty.us/assessor/cama/search_download.php?command=dnld&amp;list=nbcsearch&amp;nbc=DLMC</v>
      </c>
      <c r="J988" s="11" t="s">
        <v>1279</v>
      </c>
      <c r="K988" s="23" t="s">
        <v>512</v>
      </c>
      <c r="N988" s="12" t="str">
        <f t="shared" si="125"/>
        <v>DL</v>
      </c>
      <c r="O988" s="12" t="str">
        <f t="shared" si="126"/>
        <v>D</v>
      </c>
      <c r="P988" s="12" t="str">
        <f t="shared" si="127"/>
        <v>C</v>
      </c>
    </row>
    <row r="989" spans="1:16" x14ac:dyDescent="0.3">
      <c r="A989" s="16" t="str">
        <f t="shared" si="122"/>
        <v>Highlands at Cimarron</v>
      </c>
      <c r="B989" s="52" t="str">
        <f>VLOOKUP(N989,Keys!$I$3:$J$21,2)</f>
        <v>South Washoe County</v>
      </c>
      <c r="C989" s="52" t="str">
        <f>VLOOKUP(D989,Keys!$Q$3:$S$31,2)</f>
        <v xml:space="preserve">Sparks, Spanish Springs           </v>
      </c>
      <c r="D989" s="57">
        <f>VLOOKUP(N989,Keys!$D$3:$E$118,2)</f>
        <v>89436</v>
      </c>
      <c r="E989" s="12" t="str">
        <f>VLOOKUP(G989,Keys!$A$3:$B$30,2)</f>
        <v>SFR 12,000 - 15,000 Sf Zoning -- Site Values</v>
      </c>
      <c r="F989" s="19" t="str">
        <f t="shared" si="120"/>
        <v>DMA</v>
      </c>
      <c r="G989" s="21" t="str">
        <f t="shared" si="121"/>
        <v>D</v>
      </c>
      <c r="H989" s="26" t="str">
        <f t="shared" si="123"/>
        <v>ftp://wcftp.washoecounty.us/outtoworld/Neighborhood_Atlas/DM.pdf</v>
      </c>
      <c r="I989" s="30" t="str">
        <f t="shared" si="124"/>
        <v>https://www2.washoecounty.us/assessor/cama/search_download.php?command=dnld&amp;list=nbcsearch&amp;nbc=DMAD</v>
      </c>
      <c r="J989" s="11" t="s">
        <v>1279</v>
      </c>
      <c r="K989" s="23" t="s">
        <v>515</v>
      </c>
      <c r="N989" s="12" t="str">
        <f t="shared" si="125"/>
        <v>DM</v>
      </c>
      <c r="O989" s="12" t="str">
        <f t="shared" si="126"/>
        <v>D</v>
      </c>
      <c r="P989" s="12" t="str">
        <f t="shared" si="127"/>
        <v>D</v>
      </c>
    </row>
    <row r="990" spans="1:16" x14ac:dyDescent="0.3">
      <c r="A990" s="16" t="str">
        <f t="shared" si="122"/>
        <v>Foothills at Wingfield</v>
      </c>
      <c r="B990" s="52" t="str">
        <f>VLOOKUP(N990,Keys!$I$3:$J$21,2)</f>
        <v>South Washoe County</v>
      </c>
      <c r="C990" s="52" t="str">
        <f>VLOOKUP(D990,Keys!$Q$3:$S$31,2)</f>
        <v xml:space="preserve">Sparks, Spanish Springs           </v>
      </c>
      <c r="D990" s="57">
        <f>VLOOKUP(N990,Keys!$D$3:$E$118,2)</f>
        <v>89436</v>
      </c>
      <c r="E990" s="12" t="str">
        <f>VLOOKUP(G990,Keys!$A$3:$B$30,2)</f>
        <v>SFR 12,000 - 15,000 Sf Zoning -- Site Values</v>
      </c>
      <c r="F990" s="19" t="str">
        <f t="shared" si="120"/>
        <v>DMB</v>
      </c>
      <c r="G990" s="21" t="str">
        <f t="shared" si="121"/>
        <v>D</v>
      </c>
      <c r="H990" s="26" t="str">
        <f t="shared" si="123"/>
        <v>ftp://wcftp.washoecounty.us/outtoworld/Neighborhood_Atlas/DM.pdf</v>
      </c>
      <c r="I990" s="30" t="str">
        <f t="shared" si="124"/>
        <v>https://www2.washoecounty.us/assessor/cama/search_download.php?command=dnld&amp;list=nbcsearch&amp;nbc=DMBD</v>
      </c>
      <c r="J990" s="11" t="s">
        <v>1279</v>
      </c>
      <c r="K990" s="23" t="s">
        <v>518</v>
      </c>
      <c r="N990" s="12" t="str">
        <f t="shared" si="125"/>
        <v>DM</v>
      </c>
      <c r="O990" s="12" t="str">
        <f t="shared" si="126"/>
        <v>D</v>
      </c>
      <c r="P990" s="12" t="str">
        <f t="shared" si="127"/>
        <v>D</v>
      </c>
    </row>
    <row r="991" spans="1:16" x14ac:dyDescent="0.3">
      <c r="A991" s="16" t="str">
        <f t="shared" si="122"/>
        <v>Wingfield - Tavo Valera</v>
      </c>
      <c r="B991" s="52" t="str">
        <f>VLOOKUP(N991,Keys!$I$3:$J$21,2)</f>
        <v>South Washoe County</v>
      </c>
      <c r="C991" s="52" t="str">
        <f>VLOOKUP(D991,Keys!$Q$3:$S$31,2)</f>
        <v xml:space="preserve">Sparks, Spanish Springs           </v>
      </c>
      <c r="D991" s="57">
        <f>VLOOKUP(N991,Keys!$D$3:$E$118,2)</f>
        <v>89436</v>
      </c>
      <c r="E991" s="12" t="str">
        <f>VLOOKUP(G991,Keys!$A$3:$B$30,2)</f>
        <v>Condos / Townhouse - Site Values</v>
      </c>
      <c r="F991" s="19" t="str">
        <f t="shared" si="120"/>
        <v>DMD</v>
      </c>
      <c r="G991" s="21" t="str">
        <f t="shared" si="121"/>
        <v>A</v>
      </c>
      <c r="H991" s="26" t="str">
        <f t="shared" si="123"/>
        <v>ftp://wcftp.washoecounty.us/outtoworld/Neighborhood_Atlas/DM.pdf</v>
      </c>
      <c r="I991" s="30" t="str">
        <f t="shared" si="124"/>
        <v>https://www2.washoecounty.us/assessor/cama/search_download.php?command=dnld&amp;list=nbcsearch&amp;nbc=DMDA</v>
      </c>
      <c r="J991" s="11" t="s">
        <v>1279</v>
      </c>
      <c r="K991" s="23" t="s">
        <v>521</v>
      </c>
      <c r="N991" s="12" t="str">
        <f t="shared" si="125"/>
        <v>DM</v>
      </c>
      <c r="O991" s="12" t="str">
        <f t="shared" si="126"/>
        <v>D</v>
      </c>
      <c r="P991" s="12" t="str">
        <f t="shared" si="127"/>
        <v>A</v>
      </c>
    </row>
    <row r="992" spans="1:16" x14ac:dyDescent="0.3">
      <c r="A992" s="16" t="str">
        <f t="shared" si="122"/>
        <v>Courts at Wingfield Springs</v>
      </c>
      <c r="B992" s="52" t="str">
        <f>VLOOKUP(N992,Keys!$I$3:$J$21,2)</f>
        <v>South Washoe County</v>
      </c>
      <c r="C992" s="52" t="str">
        <f>VLOOKUP(D992,Keys!$Q$3:$S$31,2)</f>
        <v xml:space="preserve">Sparks, Spanish Springs           </v>
      </c>
      <c r="D992" s="57">
        <f>VLOOKUP(N992,Keys!$D$3:$E$118,2)</f>
        <v>89436</v>
      </c>
      <c r="E992" s="12" t="str">
        <f>VLOOKUP(G992,Keys!$A$3:$B$30,2)</f>
        <v>SFR &lt; 6,000 Sf -- Patio Homes -- Site Values</v>
      </c>
      <c r="F992" s="19" t="str">
        <f t="shared" si="120"/>
        <v>DME</v>
      </c>
      <c r="G992" s="21" t="str">
        <f t="shared" si="121"/>
        <v>B</v>
      </c>
      <c r="H992" s="26" t="str">
        <f t="shared" si="123"/>
        <v>ftp://wcftp.washoecounty.us/outtoworld/Neighborhood_Atlas/DM.pdf</v>
      </c>
      <c r="I992" s="30" t="str">
        <f t="shared" si="124"/>
        <v>https://www2.washoecounty.us/assessor/cama/search_download.php?command=dnld&amp;list=nbcsearch&amp;nbc=DMEB</v>
      </c>
      <c r="J992" s="11" t="s">
        <v>1279</v>
      </c>
      <c r="K992" s="23" t="s">
        <v>524</v>
      </c>
      <c r="N992" s="12" t="str">
        <f t="shared" si="125"/>
        <v>DM</v>
      </c>
      <c r="O992" s="12" t="str">
        <f t="shared" si="126"/>
        <v>D</v>
      </c>
      <c r="P992" s="12" t="str">
        <f t="shared" si="127"/>
        <v>B</v>
      </c>
    </row>
    <row r="993" spans="1:16" x14ac:dyDescent="0.3">
      <c r="A993" s="16" t="str">
        <f t="shared" si="122"/>
        <v>Wingfield Springs Custom GC</v>
      </c>
      <c r="B993" s="52" t="str">
        <f>VLOOKUP(N993,Keys!$I$3:$J$21,2)</f>
        <v>South Washoe County</v>
      </c>
      <c r="C993" s="52" t="str">
        <f>VLOOKUP(D993,Keys!$Q$3:$S$31,2)</f>
        <v xml:space="preserve">Sparks, Spanish Springs           </v>
      </c>
      <c r="D993" s="57">
        <f>VLOOKUP(N993,Keys!$D$3:$E$118,2)</f>
        <v>89436</v>
      </c>
      <c r="E993" s="12" t="str">
        <f>VLOOKUP(G993,Keys!$A$3:$B$30,2)</f>
        <v>SFR 12,000 - 15,000 Sf Zoning -- Site Values</v>
      </c>
      <c r="F993" s="19" t="str">
        <f t="shared" si="120"/>
        <v>DMF</v>
      </c>
      <c r="G993" s="21" t="str">
        <f t="shared" si="121"/>
        <v>D</v>
      </c>
      <c r="H993" s="26" t="str">
        <f t="shared" si="123"/>
        <v>ftp://wcftp.washoecounty.us/outtoworld/Neighborhood_Atlas/DM.pdf</v>
      </c>
      <c r="I993" s="30" t="str">
        <f t="shared" si="124"/>
        <v>https://www2.washoecounty.us/assessor/cama/search_download.php?command=dnld&amp;list=nbcsearch&amp;nbc=DMFD</v>
      </c>
      <c r="J993" s="11" t="s">
        <v>1279</v>
      </c>
      <c r="K993" s="23" t="s">
        <v>527</v>
      </c>
      <c r="N993" s="12" t="str">
        <f t="shared" si="125"/>
        <v>DM</v>
      </c>
      <c r="O993" s="12" t="str">
        <f t="shared" si="126"/>
        <v>D</v>
      </c>
      <c r="P993" s="12" t="str">
        <f t="shared" si="127"/>
        <v>D</v>
      </c>
    </row>
    <row r="994" spans="1:16" x14ac:dyDescent="0.3">
      <c r="A994" s="16" t="str">
        <f t="shared" si="122"/>
        <v>Golf Course, Redhawk</v>
      </c>
      <c r="B994" s="52" t="str">
        <f>VLOOKUP(N994,Keys!$I$3:$J$21,2)</f>
        <v>South Washoe County</v>
      </c>
      <c r="C994" s="52" t="str">
        <f>VLOOKUP(D994,Keys!$Q$3:$S$31,2)</f>
        <v xml:space="preserve">Sparks, Spanish Springs           </v>
      </c>
      <c r="D994" s="57">
        <f>VLOOKUP(N994,Keys!$D$3:$E$118,2)</f>
        <v>89436</v>
      </c>
      <c r="E994" s="12" t="str">
        <f>VLOOKUP(G994,Keys!$A$3:$B$30,2)</f>
        <v>Possessory Interest Parcels</v>
      </c>
      <c r="F994" s="19" t="str">
        <f t="shared" si="120"/>
        <v>DMG</v>
      </c>
      <c r="G994" s="21" t="str">
        <f t="shared" si="121"/>
        <v>W</v>
      </c>
      <c r="H994" s="26" t="str">
        <f t="shared" si="123"/>
        <v>ftp://wcftp.washoecounty.us/outtoworld/Neighborhood_Atlas/DM.pdf</v>
      </c>
      <c r="I994" s="30" t="str">
        <f t="shared" si="124"/>
        <v>https://www2.washoecounty.us/assessor/cama/search_download.php?command=dnld&amp;list=nbcsearch&amp;nbc=DMGW</v>
      </c>
      <c r="J994" s="11" t="s">
        <v>1279</v>
      </c>
      <c r="K994" s="23" t="s">
        <v>530</v>
      </c>
      <c r="N994" s="12" t="str">
        <f t="shared" si="125"/>
        <v>DM</v>
      </c>
      <c r="O994" s="12" t="str">
        <f t="shared" si="126"/>
        <v>D</v>
      </c>
      <c r="P994" s="12" t="str">
        <f t="shared" si="127"/>
        <v>W</v>
      </c>
    </row>
    <row r="995" spans="1:16" x14ac:dyDescent="0.3">
      <c r="A995" s="16" t="str">
        <f t="shared" si="122"/>
        <v>Acreage Homesites</v>
      </c>
      <c r="B995" s="52" t="str">
        <f>VLOOKUP(N995,Keys!$I$3:$J$21,2)</f>
        <v>South Washoe County</v>
      </c>
      <c r="C995" s="52" t="str">
        <f>VLOOKUP(D995,Keys!$Q$3:$S$31,2)</f>
        <v xml:space="preserve">Sparks, Spanish Springs           </v>
      </c>
      <c r="D995" s="57">
        <f>VLOOKUP(N995,Keys!$D$3:$E$118,2)</f>
        <v>89436</v>
      </c>
      <c r="E995" s="12" t="str">
        <f>VLOOKUP(G995,Keys!$A$3:$B$30,2)</f>
        <v>SFR 5 Acre Zoning -- Site Values</v>
      </c>
      <c r="F995" s="19" t="str">
        <f t="shared" si="120"/>
        <v>DMK</v>
      </c>
      <c r="G995" s="21" t="str">
        <f t="shared" si="121"/>
        <v>H</v>
      </c>
      <c r="H995" s="26" t="str">
        <f t="shared" si="123"/>
        <v>ftp://wcftp.washoecounty.us/outtoworld/Neighborhood_Atlas/DM.pdf</v>
      </c>
      <c r="I995" s="30" t="str">
        <f t="shared" si="124"/>
        <v>https://www2.washoecounty.us/assessor/cama/search_download.php?command=dnld&amp;list=nbcsearch&amp;nbc=DMKH</v>
      </c>
      <c r="J995" s="11" t="s">
        <v>1279</v>
      </c>
      <c r="K995" s="23" t="s">
        <v>533</v>
      </c>
      <c r="N995" s="12" t="str">
        <f t="shared" si="125"/>
        <v>DM</v>
      </c>
      <c r="O995" s="12" t="str">
        <f t="shared" si="126"/>
        <v>D</v>
      </c>
      <c r="P995" s="12" t="str">
        <f t="shared" si="127"/>
        <v>H</v>
      </c>
    </row>
    <row r="996" spans="1:16" x14ac:dyDescent="0.3">
      <c r="A996" s="16" t="str">
        <f t="shared" si="122"/>
        <v>Token/Common Area</v>
      </c>
      <c r="B996" s="52" t="str">
        <f>VLOOKUP(N996,Keys!$I$3:$J$21,2)</f>
        <v>South Washoe County</v>
      </c>
      <c r="C996" s="52" t="str">
        <f>VLOOKUP(D996,Keys!$Q$3:$S$31,2)</f>
        <v xml:space="preserve">Sparks, Spanish Springs           </v>
      </c>
      <c r="D996" s="57">
        <f>VLOOKUP(N996,Keys!$D$3:$E$118,2)</f>
        <v>89436</v>
      </c>
      <c r="E996" s="12" t="str">
        <f>VLOOKUP(G996,Keys!$A$3:$B$30,2)</f>
        <v>Token Values -- Common Area / Splinters / Unbuildable</v>
      </c>
      <c r="F996" s="19" t="str">
        <f t="shared" si="120"/>
        <v>DMV</v>
      </c>
      <c r="G996" s="21" t="str">
        <f t="shared" si="121"/>
        <v>V</v>
      </c>
      <c r="H996" s="26" t="str">
        <f t="shared" si="123"/>
        <v>ftp://wcftp.washoecounty.us/outtoworld/Neighborhood_Atlas/DM.pdf</v>
      </c>
      <c r="I996" s="30" t="str">
        <f t="shared" si="124"/>
        <v>https://www2.washoecounty.us/assessor/cama/search_download.php?command=dnld&amp;list=nbcsearch&amp;nbc=DMVV</v>
      </c>
      <c r="J996" s="11" t="s">
        <v>1279</v>
      </c>
      <c r="K996" s="23" t="s">
        <v>536</v>
      </c>
      <c r="N996" s="12" t="str">
        <f t="shared" si="125"/>
        <v>DM</v>
      </c>
      <c r="O996" s="12" t="str">
        <f t="shared" si="126"/>
        <v>D</v>
      </c>
      <c r="P996" s="12" t="str">
        <f t="shared" si="127"/>
        <v>V</v>
      </c>
    </row>
    <row r="997" spans="1:16" x14ac:dyDescent="0.3">
      <c r="A997" s="16" t="str">
        <f t="shared" si="122"/>
        <v>Commercial</v>
      </c>
      <c r="B997" s="52" t="str">
        <f>VLOOKUP(N997,Keys!$I$3:$J$21,2)</f>
        <v>South Washoe County</v>
      </c>
      <c r="C997" s="52" t="str">
        <f>VLOOKUP(D997,Keys!$Q$3:$S$31,2)</f>
        <v xml:space="preserve">Sparks, Spanish Springs           </v>
      </c>
      <c r="D997" s="57">
        <f>VLOOKUP(N997,Keys!$D$3:$E$118,2)</f>
        <v>89436</v>
      </c>
      <c r="E997" s="12" t="str">
        <f>VLOOKUP(G997,Keys!$A$3:$B$30,2)</f>
        <v>Commercial - General -- Square Foot Values</v>
      </c>
      <c r="F997" s="19" t="str">
        <f t="shared" si="120"/>
        <v>DNB</v>
      </c>
      <c r="G997" s="21" t="str">
        <f t="shared" si="121"/>
        <v>Q</v>
      </c>
      <c r="H997" s="26" t="str">
        <f t="shared" si="123"/>
        <v>ftp://wcftp.washoecounty.us/outtoworld/Neighborhood_Atlas/DN.pdf</v>
      </c>
      <c r="I997" s="30" t="str">
        <f t="shared" si="124"/>
        <v>https://www2.washoecounty.us/assessor/cama/search_download.php?command=dnld&amp;list=nbcsearch&amp;nbc=DNBQ</v>
      </c>
      <c r="J997" s="11" t="s">
        <v>1279</v>
      </c>
      <c r="K997" s="23" t="s">
        <v>539</v>
      </c>
      <c r="N997" s="12" t="str">
        <f t="shared" si="125"/>
        <v>DN</v>
      </c>
      <c r="O997" s="12" t="str">
        <f t="shared" si="126"/>
        <v>D</v>
      </c>
      <c r="P997" s="12" t="str">
        <f t="shared" si="127"/>
        <v>Q</v>
      </c>
    </row>
    <row r="998" spans="1:16" x14ac:dyDescent="0.3">
      <c r="A998" s="16" t="str">
        <f t="shared" si="122"/>
        <v>Common Area/Token</v>
      </c>
      <c r="B998" s="52" t="str">
        <f>VLOOKUP(N998,Keys!$I$3:$J$21,2)</f>
        <v>South Washoe County</v>
      </c>
      <c r="C998" s="52" t="str">
        <f>VLOOKUP(D998,Keys!$Q$3:$S$31,2)</f>
        <v xml:space="preserve">Sparks, Spanish Springs           </v>
      </c>
      <c r="D998" s="57">
        <f>VLOOKUP(N998,Keys!$D$3:$E$118,2)</f>
        <v>89436</v>
      </c>
      <c r="E998" s="12" t="str">
        <f>VLOOKUP(G998,Keys!$A$3:$B$30,2)</f>
        <v>Token Values -- Common Area / Splinters / Unbuildable</v>
      </c>
      <c r="F998" s="19" t="str">
        <f t="shared" si="120"/>
        <v>DNV</v>
      </c>
      <c r="G998" s="21" t="str">
        <f t="shared" si="121"/>
        <v>V</v>
      </c>
      <c r="H998" s="26" t="str">
        <f t="shared" si="123"/>
        <v>ftp://wcftp.washoecounty.us/outtoworld/Neighborhood_Atlas/DN.pdf</v>
      </c>
      <c r="I998" s="30" t="str">
        <f t="shared" si="124"/>
        <v>https://www2.washoecounty.us/assessor/cama/search_download.php?command=dnld&amp;list=nbcsearch&amp;nbc=DNVV</v>
      </c>
      <c r="J998" s="11" t="s">
        <v>1279</v>
      </c>
      <c r="K998" s="23" t="s">
        <v>541</v>
      </c>
      <c r="N998" s="12" t="str">
        <f t="shared" si="125"/>
        <v>DN</v>
      </c>
      <c r="O998" s="12" t="str">
        <f t="shared" si="126"/>
        <v>D</v>
      </c>
      <c r="P998" s="12" t="str">
        <f t="shared" si="127"/>
        <v>V</v>
      </c>
    </row>
    <row r="999" spans="1:16" x14ac:dyDescent="0.3">
      <c r="A999" s="16" t="str">
        <f t="shared" si="122"/>
        <v>Government</v>
      </c>
      <c r="B999" s="52" t="str">
        <f>VLOOKUP(N999,Keys!$I$3:$J$21,2)</f>
        <v>South Washoe County</v>
      </c>
      <c r="C999" s="52" t="str">
        <f>VLOOKUP(D999,Keys!$Q$3:$S$31,2)</f>
        <v xml:space="preserve">Sparks, Spanish Springs           </v>
      </c>
      <c r="D999" s="57">
        <f>VLOOKUP(N999,Keys!$D$3:$E$118,2)</f>
        <v>89436</v>
      </c>
      <c r="E999" s="12" t="str">
        <f>VLOOKUP(G999,Keys!$A$3:$B$30,2)</f>
        <v>Centrally Assessed</v>
      </c>
      <c r="F999" s="19" t="str">
        <f t="shared" si="120"/>
        <v>DOY</v>
      </c>
      <c r="G999" s="21" t="str">
        <f t="shared" si="121"/>
        <v>Y</v>
      </c>
      <c r="H999" s="26" t="str">
        <f t="shared" si="123"/>
        <v>ftp://wcftp.washoecounty.us/outtoworld/Neighborhood_Atlas/DO.pdf</v>
      </c>
      <c r="I999" s="30" t="str">
        <f t="shared" si="124"/>
        <v>https://www2.washoecounty.us/assessor/cama/search_download.php?command=dnld&amp;list=nbcsearch&amp;nbc=DOYY</v>
      </c>
      <c r="J999" s="11" t="s">
        <v>1279</v>
      </c>
      <c r="K999" s="23" t="s">
        <v>544</v>
      </c>
      <c r="N999" s="12" t="str">
        <f t="shared" si="125"/>
        <v>DO</v>
      </c>
      <c r="O999" s="12" t="str">
        <f t="shared" si="126"/>
        <v>D</v>
      </c>
      <c r="P999" s="12" t="str">
        <f t="shared" si="127"/>
        <v>Y</v>
      </c>
    </row>
    <row r="1000" spans="1:16" x14ac:dyDescent="0.3">
      <c r="A1000" s="16" t="str">
        <f t="shared" si="122"/>
        <v>Commercial</v>
      </c>
      <c r="B1000" s="52" t="str">
        <f>VLOOKUP(N1000,Keys!$I$3:$J$21,2)</f>
        <v>South Washoe County</v>
      </c>
      <c r="C1000" s="52" t="str">
        <f>VLOOKUP(D1000,Keys!$Q$3:$S$31,2)</f>
        <v xml:space="preserve">Sparks, Spanish Springs           </v>
      </c>
      <c r="D1000" s="57">
        <f>VLOOKUP(N1000,Keys!$D$3:$E$118,2)</f>
        <v>89436</v>
      </c>
      <c r="E1000" s="12" t="str">
        <f>VLOOKUP(G1000,Keys!$A$3:$B$30,2)</f>
        <v>Commercial - General -- Square Foot Values</v>
      </c>
      <c r="F1000" s="19" t="str">
        <f t="shared" si="120"/>
        <v>DPB</v>
      </c>
      <c r="G1000" s="21" t="str">
        <f t="shared" si="121"/>
        <v>Q</v>
      </c>
      <c r="H1000" s="26" t="str">
        <f t="shared" si="123"/>
        <v>ftp://wcftp.washoecounty.us/outtoworld/Neighborhood_Atlas/DP.pdf</v>
      </c>
      <c r="I1000" s="30" t="str">
        <f t="shared" si="124"/>
        <v>https://www2.washoecounty.us/assessor/cama/search_download.php?command=dnld&amp;list=nbcsearch&amp;nbc=DPBQ</v>
      </c>
      <c r="J1000" s="11" t="s">
        <v>1279</v>
      </c>
      <c r="K1000" s="23" t="s">
        <v>547</v>
      </c>
      <c r="N1000" s="12" t="str">
        <f t="shared" si="125"/>
        <v>DP</v>
      </c>
      <c r="O1000" s="12" t="str">
        <f t="shared" si="126"/>
        <v>D</v>
      </c>
      <c r="P1000" s="12" t="str">
        <f t="shared" si="127"/>
        <v>Q</v>
      </c>
    </row>
    <row r="1001" spans="1:16" x14ac:dyDescent="0.3">
      <c r="A1001" s="16" t="str">
        <f t="shared" si="122"/>
        <v>Government</v>
      </c>
      <c r="B1001" s="52" t="str">
        <f>VLOOKUP(N1001,Keys!$I$3:$J$21,2)</f>
        <v>South Washoe County</v>
      </c>
      <c r="C1001" s="52" t="str">
        <f>VLOOKUP(D1001,Keys!$Q$3:$S$31,2)</f>
        <v xml:space="preserve">Sparks, Spanish Springs           </v>
      </c>
      <c r="D1001" s="57">
        <f>VLOOKUP(N1001,Keys!$D$3:$E$118,2)</f>
        <v>89436</v>
      </c>
      <c r="E1001" s="12" t="str">
        <f>VLOOKUP(G1001,Keys!$A$3:$B$30,2)</f>
        <v>Centrally Assessed</v>
      </c>
      <c r="F1001" s="19" t="str">
        <f t="shared" si="120"/>
        <v>DPY</v>
      </c>
      <c r="G1001" s="21" t="str">
        <f t="shared" si="121"/>
        <v>Y</v>
      </c>
      <c r="H1001" s="26" t="str">
        <f t="shared" si="123"/>
        <v>ftp://wcftp.washoecounty.us/outtoworld/Neighborhood_Atlas/DP.pdf</v>
      </c>
      <c r="I1001" s="30" t="str">
        <f t="shared" si="124"/>
        <v>https://www2.washoecounty.us/assessor/cama/search_download.php?command=dnld&amp;list=nbcsearch&amp;nbc=DPYY</v>
      </c>
      <c r="J1001" s="11" t="s">
        <v>1279</v>
      </c>
      <c r="K1001" s="23" t="s">
        <v>550</v>
      </c>
      <c r="N1001" s="12" t="str">
        <f t="shared" si="125"/>
        <v>DP</v>
      </c>
      <c r="O1001" s="12" t="str">
        <f t="shared" si="126"/>
        <v>D</v>
      </c>
      <c r="P1001" s="12" t="str">
        <f t="shared" si="127"/>
        <v>Y</v>
      </c>
    </row>
    <row r="1002" spans="1:16" x14ac:dyDescent="0.3">
      <c r="A1002" s="16" t="str">
        <f t="shared" si="122"/>
        <v>Commercial</v>
      </c>
      <c r="B1002" s="52" t="str">
        <f>VLOOKUP(N1002,Keys!$I$3:$J$21,2)</f>
        <v>South Washoe County</v>
      </c>
      <c r="C1002" s="52" t="str">
        <f>VLOOKUP(D1002,Keys!$Q$3:$S$31,2)</f>
        <v xml:space="preserve">Sparks, Spanish Springs           </v>
      </c>
      <c r="D1002" s="57">
        <f>VLOOKUP(N1002,Keys!$D$3:$E$118,2)</f>
        <v>89436</v>
      </c>
      <c r="E1002" s="12" t="str">
        <f>VLOOKUP(G1002,Keys!$A$3:$B$30,2)</f>
        <v>Commercial - General -- Square Foot Values</v>
      </c>
      <c r="F1002" s="19" t="str">
        <f t="shared" si="120"/>
        <v>DQA</v>
      </c>
      <c r="G1002" s="21" t="str">
        <f t="shared" si="121"/>
        <v>Q</v>
      </c>
      <c r="H1002" s="26" t="str">
        <f t="shared" si="123"/>
        <v>ftp://wcftp.washoecounty.us/outtoworld/Neighborhood_Atlas/DQ.pdf</v>
      </c>
      <c r="I1002" s="30" t="str">
        <f t="shared" si="124"/>
        <v>https://www2.washoecounty.us/assessor/cama/search_download.php?command=dnld&amp;list=nbcsearch&amp;nbc=DQAQ</v>
      </c>
      <c r="J1002" s="11" t="s">
        <v>1279</v>
      </c>
      <c r="K1002" s="23" t="s">
        <v>553</v>
      </c>
      <c r="N1002" s="12" t="str">
        <f t="shared" si="125"/>
        <v>DQ</v>
      </c>
      <c r="O1002" s="12" t="str">
        <f t="shared" si="126"/>
        <v>D</v>
      </c>
      <c r="P1002" s="12" t="str">
        <f t="shared" si="127"/>
        <v>Q</v>
      </c>
    </row>
    <row r="1003" spans="1:16" x14ac:dyDescent="0.3">
      <c r="A1003" s="16" t="str">
        <f t="shared" si="122"/>
        <v>Waterstone Apartments</v>
      </c>
      <c r="B1003" s="52" t="str">
        <f>VLOOKUP(N1003,Keys!$I$3:$J$21,2)</f>
        <v>South Washoe County</v>
      </c>
      <c r="C1003" s="52" t="str">
        <f>VLOOKUP(D1003,Keys!$Q$3:$S$31,2)</f>
        <v xml:space="preserve">Sparks, Spanish Springs           </v>
      </c>
      <c r="D1003" s="57">
        <f>VLOOKUP(N1003,Keys!$D$3:$E$118,2)</f>
        <v>89436</v>
      </c>
      <c r="E1003" s="12" t="str">
        <f>VLOOKUP(G1003,Keys!$A$3:$B$30,2)</f>
        <v>MF - Low to Medium Density --14-21</v>
      </c>
      <c r="F1003" s="19" t="str">
        <f t="shared" si="120"/>
        <v>DQB</v>
      </c>
      <c r="G1003" s="21" t="str">
        <f t="shared" si="121"/>
        <v>M</v>
      </c>
      <c r="H1003" s="26" t="str">
        <f t="shared" si="123"/>
        <v>ftp://wcftp.washoecounty.us/outtoworld/Neighborhood_Atlas/DQ.pdf</v>
      </c>
      <c r="I1003" s="30" t="str">
        <f t="shared" si="124"/>
        <v>https://www2.washoecounty.us/assessor/cama/search_download.php?command=dnld&amp;list=nbcsearch&amp;nbc=DQBM</v>
      </c>
      <c r="J1003" s="11" t="s">
        <v>1279</v>
      </c>
      <c r="K1003" s="23" t="s">
        <v>556</v>
      </c>
      <c r="N1003" s="12" t="str">
        <f t="shared" si="125"/>
        <v>DQ</v>
      </c>
      <c r="O1003" s="12" t="str">
        <f t="shared" si="126"/>
        <v>D</v>
      </c>
      <c r="P1003" s="12" t="str">
        <f t="shared" si="127"/>
        <v>M</v>
      </c>
    </row>
    <row r="1004" spans="1:16" x14ac:dyDescent="0.3">
      <c r="A1004" s="16" t="str">
        <f t="shared" si="122"/>
        <v>Common Area/Token</v>
      </c>
      <c r="B1004" s="52" t="str">
        <f>VLOOKUP(N1004,Keys!$I$3:$J$21,2)</f>
        <v>South Washoe County</v>
      </c>
      <c r="C1004" s="52" t="str">
        <f>VLOOKUP(D1004,Keys!$Q$3:$S$31,2)</f>
        <v xml:space="preserve">Sparks, Spanish Springs           </v>
      </c>
      <c r="D1004" s="57">
        <f>VLOOKUP(N1004,Keys!$D$3:$E$118,2)</f>
        <v>89436</v>
      </c>
      <c r="E1004" s="12" t="str">
        <f>VLOOKUP(G1004,Keys!$A$3:$B$30,2)</f>
        <v>Token Values -- Common Area / Splinters / Unbuildable</v>
      </c>
      <c r="F1004" s="19" t="str">
        <f t="shared" si="120"/>
        <v>DQV</v>
      </c>
      <c r="G1004" s="21" t="str">
        <f t="shared" si="121"/>
        <v>V</v>
      </c>
      <c r="H1004" s="26" t="str">
        <f t="shared" si="123"/>
        <v>ftp://wcftp.washoecounty.us/outtoworld/Neighborhood_Atlas/DQ.pdf</v>
      </c>
      <c r="I1004" s="30" t="str">
        <f t="shared" si="124"/>
        <v>https://www2.washoecounty.us/assessor/cama/search_download.php?command=dnld&amp;list=nbcsearch&amp;nbc=DQVV</v>
      </c>
      <c r="J1004" s="11" t="s">
        <v>1279</v>
      </c>
      <c r="K1004" s="23" t="s">
        <v>559</v>
      </c>
      <c r="N1004" s="12" t="str">
        <f t="shared" si="125"/>
        <v>DQ</v>
      </c>
      <c r="O1004" s="12" t="str">
        <f t="shared" si="126"/>
        <v>D</v>
      </c>
      <c r="P1004" s="12" t="str">
        <f t="shared" si="127"/>
        <v>V</v>
      </c>
    </row>
    <row r="1005" spans="1:16" x14ac:dyDescent="0.3">
      <c r="A1005" s="16" t="str">
        <f t="shared" si="122"/>
        <v>Fallen Leaf at Galena Condos</v>
      </c>
      <c r="B1005" s="52" t="str">
        <f>VLOOKUP(N1005,Keys!$I$3:$J$21,2)</f>
        <v>South Washoe County</v>
      </c>
      <c r="C1005" s="52" t="str">
        <f>VLOOKUP(D1005,Keys!$Q$3:$S$31,2)</f>
        <v xml:space="preserve">Reno,  Galena, Pleasant Valley, Steamboat, Virginia Foothills       </v>
      </c>
      <c r="D1005" s="57">
        <f>VLOOKUP(N1005,Keys!$D$3:$E$118,2)</f>
        <v>89511</v>
      </c>
      <c r="E1005" s="12" t="str">
        <f>VLOOKUP(G1005,Keys!$A$3:$B$30,2)</f>
        <v>Condos / Townhouse - Site Values</v>
      </c>
      <c r="F1005" s="19" t="str">
        <f t="shared" si="120"/>
        <v>EAB</v>
      </c>
      <c r="G1005" s="21" t="str">
        <f t="shared" si="121"/>
        <v>A</v>
      </c>
      <c r="H1005" s="26" t="str">
        <f t="shared" si="123"/>
        <v>ftp://wcftp.washoecounty.us/outtoworld/Neighborhood_Atlas/EA.pdf</v>
      </c>
      <c r="I1005" s="30" t="str">
        <f t="shared" si="124"/>
        <v>https://www2.washoecounty.us/assessor/cama/search_download.php?command=dnld&amp;list=nbcsearch&amp;nbc=EABA</v>
      </c>
      <c r="J1005" s="11" t="s">
        <v>1279</v>
      </c>
      <c r="K1005" s="23" t="s">
        <v>562</v>
      </c>
      <c r="N1005" s="12" t="str">
        <f t="shared" si="125"/>
        <v>EA</v>
      </c>
      <c r="O1005" s="12" t="str">
        <f t="shared" si="126"/>
        <v>E</v>
      </c>
      <c r="P1005" s="12" t="str">
        <f t="shared" si="127"/>
        <v>A</v>
      </c>
    </row>
    <row r="1006" spans="1:16" x14ac:dyDescent="0.3">
      <c r="A1006" s="16" t="str">
        <f t="shared" si="122"/>
        <v>Saddlehorn</v>
      </c>
      <c r="B1006" s="52" t="str">
        <f>VLOOKUP(N1006,Keys!$I$3:$J$21,2)</f>
        <v>South Washoe County</v>
      </c>
      <c r="C1006" s="52" t="str">
        <f>VLOOKUP(D1006,Keys!$Q$3:$S$31,2)</f>
        <v xml:space="preserve">Reno,  Galena, Pleasant Valley, Steamboat, Virginia Foothills       </v>
      </c>
      <c r="D1006" s="57">
        <f>VLOOKUP(N1006,Keys!$D$3:$E$118,2)</f>
        <v>89511</v>
      </c>
      <c r="E1006" s="12" t="str">
        <f>VLOOKUP(G1006,Keys!$A$3:$B$30,2)</f>
        <v>SFR 1 Acre Zoning -- Site Values</v>
      </c>
      <c r="F1006" s="19" t="str">
        <f t="shared" si="120"/>
        <v>EAB</v>
      </c>
      <c r="G1006" s="21" t="str">
        <f t="shared" si="121"/>
        <v>F</v>
      </c>
      <c r="H1006" s="26" t="str">
        <f t="shared" si="123"/>
        <v>ftp://wcftp.washoecounty.us/outtoworld/Neighborhood_Atlas/EA.pdf</v>
      </c>
      <c r="I1006" s="30" t="str">
        <f t="shared" si="124"/>
        <v>https://www2.washoecounty.us/assessor/cama/search_download.php?command=dnld&amp;list=nbcsearch&amp;nbc=EABF</v>
      </c>
      <c r="J1006" s="11" t="s">
        <v>1279</v>
      </c>
      <c r="K1006" s="23" t="s">
        <v>565</v>
      </c>
      <c r="N1006" s="12" t="str">
        <f t="shared" si="125"/>
        <v>EA</v>
      </c>
      <c r="O1006" s="12" t="str">
        <f t="shared" si="126"/>
        <v>E</v>
      </c>
      <c r="P1006" s="12" t="str">
        <f t="shared" si="127"/>
        <v>F</v>
      </c>
    </row>
    <row r="1007" spans="1:16" x14ac:dyDescent="0.3">
      <c r="A1007" s="16" t="str">
        <f t="shared" si="122"/>
        <v>Mt. Rose Commercial</v>
      </c>
      <c r="B1007" s="52" t="str">
        <f>VLOOKUP(N1007,Keys!$I$3:$J$21,2)</f>
        <v>South Washoe County</v>
      </c>
      <c r="C1007" s="52" t="str">
        <f>VLOOKUP(D1007,Keys!$Q$3:$S$31,2)</f>
        <v xml:space="preserve">Reno,  Galena, Pleasant Valley, Steamboat, Virginia Foothills       </v>
      </c>
      <c r="D1007" s="57">
        <f>VLOOKUP(N1007,Keys!$D$3:$E$118,2)</f>
        <v>89511</v>
      </c>
      <c r="E1007" s="12" t="str">
        <f>VLOOKUP(G1007,Keys!$A$3:$B$30,2)</f>
        <v>Commercial - General -- Square Foot Values</v>
      </c>
      <c r="F1007" s="19" t="str">
        <f t="shared" si="120"/>
        <v>EAB</v>
      </c>
      <c r="G1007" s="21" t="str">
        <f t="shared" si="121"/>
        <v>Q</v>
      </c>
      <c r="H1007" s="26" t="str">
        <f t="shared" si="123"/>
        <v>ftp://wcftp.washoecounty.us/outtoworld/Neighborhood_Atlas/EA.pdf</v>
      </c>
      <c r="I1007" s="30" t="str">
        <f t="shared" si="124"/>
        <v>https://www2.washoecounty.us/assessor/cama/search_download.php?command=dnld&amp;list=nbcsearch&amp;nbc=EABQ</v>
      </c>
      <c r="J1007" s="11" t="s">
        <v>1279</v>
      </c>
      <c r="K1007" s="23" t="s">
        <v>568</v>
      </c>
      <c r="N1007" s="12" t="str">
        <f t="shared" si="125"/>
        <v>EA</v>
      </c>
      <c r="O1007" s="12" t="str">
        <f t="shared" si="126"/>
        <v>E</v>
      </c>
      <c r="P1007" s="12" t="str">
        <f t="shared" si="127"/>
        <v>Q</v>
      </c>
    </row>
    <row r="1008" spans="1:16" x14ac:dyDescent="0.3">
      <c r="A1008" s="16" t="str">
        <f t="shared" si="122"/>
        <v>Galena foothills</v>
      </c>
      <c r="B1008" s="52" t="str">
        <f>VLOOKUP(N1008,Keys!$I$3:$J$21,2)</f>
        <v>South Washoe County</v>
      </c>
      <c r="C1008" s="52" t="str">
        <f>VLOOKUP(D1008,Keys!$Q$3:$S$31,2)</f>
        <v xml:space="preserve">Reno,  Galena, Pleasant Valley, Steamboat, Virginia Foothills       </v>
      </c>
      <c r="D1008" s="57">
        <f>VLOOKUP(N1008,Keys!$D$3:$E$118,2)</f>
        <v>89511</v>
      </c>
      <c r="E1008" s="12" t="str">
        <f>VLOOKUP(G1008,Keys!$A$3:$B$30,2)</f>
        <v>Centrally Assessed</v>
      </c>
      <c r="F1008" s="19" t="str">
        <f t="shared" si="120"/>
        <v>EAD</v>
      </c>
      <c r="G1008" s="21" t="str">
        <f t="shared" si="121"/>
        <v>Z</v>
      </c>
      <c r="H1008" s="26" t="str">
        <f t="shared" si="123"/>
        <v>ftp://wcftp.washoecounty.us/outtoworld/Neighborhood_Atlas/EA.pdf</v>
      </c>
      <c r="I1008" s="30" t="str">
        <f t="shared" si="124"/>
        <v>https://www2.washoecounty.us/assessor/cama/search_download.php?command=dnld&amp;list=nbcsearch&amp;nbc=EADZ</v>
      </c>
      <c r="J1008" s="11" t="s">
        <v>1279</v>
      </c>
      <c r="K1008" s="23" t="s">
        <v>571</v>
      </c>
      <c r="N1008" s="12" t="str">
        <f t="shared" si="125"/>
        <v>EA</v>
      </c>
      <c r="O1008" s="12" t="str">
        <f t="shared" si="126"/>
        <v>E</v>
      </c>
      <c r="P1008" s="12" t="str">
        <f t="shared" si="127"/>
        <v>Z</v>
      </c>
    </row>
    <row r="1009" spans="1:16" x14ac:dyDescent="0.3">
      <c r="A1009" s="16" t="str">
        <f t="shared" si="122"/>
        <v>Monte Vista at Mount Rose</v>
      </c>
      <c r="B1009" s="52" t="str">
        <f>VLOOKUP(N1009,Keys!$I$3:$J$21,2)</f>
        <v>South Washoe County</v>
      </c>
      <c r="C1009" s="52" t="str">
        <f>VLOOKUP(D1009,Keys!$Q$3:$S$31,2)</f>
        <v xml:space="preserve">Reno,  Galena, Pleasant Valley, Steamboat, Virginia Foothills       </v>
      </c>
      <c r="D1009" s="57">
        <f>VLOOKUP(N1009,Keys!$D$3:$E$118,2)</f>
        <v>89511</v>
      </c>
      <c r="E1009" s="12" t="str">
        <f>VLOOKUP(G1009,Keys!$A$3:$B$30,2)</f>
        <v>SFR 1 Acre Zoning -- Site Values</v>
      </c>
      <c r="F1009" s="19" t="str">
        <f t="shared" si="120"/>
        <v>EAF</v>
      </c>
      <c r="G1009" s="21" t="str">
        <f t="shared" si="121"/>
        <v>F</v>
      </c>
      <c r="H1009" s="26" t="str">
        <f t="shared" si="123"/>
        <v>ftp://wcftp.washoecounty.us/outtoworld/Neighborhood_Atlas/EA.pdf</v>
      </c>
      <c r="I1009" s="30" t="str">
        <f t="shared" si="124"/>
        <v>https://www2.washoecounty.us/assessor/cama/search_download.php?command=dnld&amp;list=nbcsearch&amp;nbc=EAFF</v>
      </c>
      <c r="J1009" s="11" t="s">
        <v>1279</v>
      </c>
      <c r="K1009" s="23" t="s">
        <v>574</v>
      </c>
      <c r="N1009" s="12" t="str">
        <f t="shared" si="125"/>
        <v>EA</v>
      </c>
      <c r="O1009" s="12" t="str">
        <f t="shared" si="126"/>
        <v>E</v>
      </c>
      <c r="P1009" s="12" t="str">
        <f t="shared" si="127"/>
        <v>F</v>
      </c>
    </row>
    <row r="1010" spans="1:16" x14ac:dyDescent="0.3">
      <c r="A1010" s="16" t="str">
        <f t="shared" si="122"/>
        <v>Rolling Hills Subdivision</v>
      </c>
      <c r="B1010" s="52" t="str">
        <f>VLOOKUP(N1010,Keys!$I$3:$J$21,2)</f>
        <v>South Washoe County</v>
      </c>
      <c r="C1010" s="52" t="str">
        <f>VLOOKUP(D1010,Keys!$Q$3:$S$31,2)</f>
        <v xml:space="preserve">Reno,  Galena, Pleasant Valley, Steamboat, Virginia Foothills       </v>
      </c>
      <c r="D1010" s="57">
        <f>VLOOKUP(N1010,Keys!$D$3:$E$118,2)</f>
        <v>89511</v>
      </c>
      <c r="E1010" s="12" t="str">
        <f>VLOOKUP(G1010,Keys!$A$3:$B$30,2)</f>
        <v>SFR 12,000 - 15,000 Sf Zoning -- Site Values</v>
      </c>
      <c r="F1010" s="19" t="str">
        <f t="shared" si="120"/>
        <v>EAG</v>
      </c>
      <c r="G1010" s="21" t="str">
        <f t="shared" si="121"/>
        <v>D</v>
      </c>
      <c r="H1010" s="26" t="str">
        <f t="shared" si="123"/>
        <v>ftp://wcftp.washoecounty.us/outtoworld/Neighborhood_Atlas/EA.pdf</v>
      </c>
      <c r="I1010" s="30" t="str">
        <f t="shared" si="124"/>
        <v>https://www2.washoecounty.us/assessor/cama/search_download.php?command=dnld&amp;list=nbcsearch&amp;nbc=EAGD</v>
      </c>
      <c r="J1010" s="11" t="s">
        <v>1279</v>
      </c>
      <c r="K1010" s="23" t="s">
        <v>577</v>
      </c>
      <c r="N1010" s="12" t="str">
        <f t="shared" si="125"/>
        <v>EA</v>
      </c>
      <c r="O1010" s="12" t="str">
        <f t="shared" si="126"/>
        <v>E</v>
      </c>
      <c r="P1010" s="12" t="str">
        <f t="shared" si="127"/>
        <v>D</v>
      </c>
    </row>
    <row r="1011" spans="1:16" x14ac:dyDescent="0.3">
      <c r="A1011" s="16" t="str">
        <f t="shared" si="122"/>
        <v>Fawn Lane</v>
      </c>
      <c r="B1011" s="52" t="str">
        <f>VLOOKUP(N1011,Keys!$I$3:$J$21,2)</f>
        <v>South Washoe County</v>
      </c>
      <c r="C1011" s="52" t="str">
        <f>VLOOKUP(D1011,Keys!$Q$3:$S$31,2)</f>
        <v xml:space="preserve">Reno,  Galena, Pleasant Valley, Steamboat, Virginia Foothills       </v>
      </c>
      <c r="D1011" s="57">
        <f>VLOOKUP(N1011,Keys!$D$3:$E$118,2)</f>
        <v>89511</v>
      </c>
      <c r="E1011" s="12" t="str">
        <f>VLOOKUP(G1011,Keys!$A$3:$B$30,2)</f>
        <v>SFR 1 Acre Zoning -- Site Values</v>
      </c>
      <c r="F1011" s="19" t="str">
        <f t="shared" si="120"/>
        <v>EAH</v>
      </c>
      <c r="G1011" s="21" t="str">
        <f t="shared" si="121"/>
        <v>F</v>
      </c>
      <c r="H1011" s="26" t="str">
        <f t="shared" si="123"/>
        <v>ftp://wcftp.washoecounty.us/outtoworld/Neighborhood_Atlas/EA.pdf</v>
      </c>
      <c r="I1011" s="30" t="str">
        <f t="shared" si="124"/>
        <v>https://www2.washoecounty.us/assessor/cama/search_download.php?command=dnld&amp;list=nbcsearch&amp;nbc=EAHF</v>
      </c>
      <c r="J1011" s="11" t="s">
        <v>1279</v>
      </c>
      <c r="K1011" s="23" t="s">
        <v>580</v>
      </c>
      <c r="N1011" s="12" t="str">
        <f t="shared" si="125"/>
        <v>EA</v>
      </c>
      <c r="O1011" s="12" t="str">
        <f t="shared" si="126"/>
        <v>E</v>
      </c>
      <c r="P1011" s="12" t="str">
        <f t="shared" si="127"/>
        <v>F</v>
      </c>
    </row>
    <row r="1012" spans="1:16" x14ac:dyDescent="0.3">
      <c r="A1012" s="16" t="str">
        <f t="shared" si="122"/>
        <v>Government</v>
      </c>
      <c r="B1012" s="52" t="str">
        <f>VLOOKUP(N1012,Keys!$I$3:$J$21,2)</f>
        <v>South Washoe County</v>
      </c>
      <c r="C1012" s="52" t="str">
        <f>VLOOKUP(D1012,Keys!$Q$3:$S$31,2)</f>
        <v xml:space="preserve">Reno,  Galena, Pleasant Valley, Steamboat, Virginia Foothills       </v>
      </c>
      <c r="D1012" s="57">
        <f>VLOOKUP(N1012,Keys!$D$3:$E$118,2)</f>
        <v>89511</v>
      </c>
      <c r="E1012" s="12" t="str">
        <f>VLOOKUP(G1012,Keys!$A$3:$B$30,2)</f>
        <v>Centrally Assessed</v>
      </c>
      <c r="F1012" s="19" t="str">
        <f t="shared" si="120"/>
        <v>EAY</v>
      </c>
      <c r="G1012" s="21" t="str">
        <f t="shared" si="121"/>
        <v>Y</v>
      </c>
      <c r="H1012" s="26" t="str">
        <f t="shared" si="123"/>
        <v>ftp://wcftp.washoecounty.us/outtoworld/Neighborhood_Atlas/EA.pdf</v>
      </c>
      <c r="I1012" s="30" t="str">
        <f t="shared" si="124"/>
        <v>https://www2.washoecounty.us/assessor/cama/search_download.php?command=dnld&amp;list=nbcsearch&amp;nbc=EAYY</v>
      </c>
      <c r="J1012" s="11" t="s">
        <v>1279</v>
      </c>
      <c r="K1012" s="23" t="s">
        <v>583</v>
      </c>
      <c r="N1012" s="12" t="str">
        <f t="shared" si="125"/>
        <v>EA</v>
      </c>
      <c r="O1012" s="12" t="str">
        <f t="shared" si="126"/>
        <v>E</v>
      </c>
      <c r="P1012" s="12" t="str">
        <f t="shared" si="127"/>
        <v>Y</v>
      </c>
    </row>
    <row r="1013" spans="1:16" x14ac:dyDescent="0.3">
      <c r="A1013" s="16" t="str">
        <f t="shared" si="122"/>
        <v>Desatoya I</v>
      </c>
      <c r="B1013" s="52" t="str">
        <f>VLOOKUP(N1013,Keys!$I$3:$J$21,2)</f>
        <v>South Washoe County</v>
      </c>
      <c r="C1013" s="52" t="str">
        <f>VLOOKUP(D1013,Keys!$Q$3:$S$31,2)</f>
        <v xml:space="preserve">Reno,  Galena, Pleasant Valley, Steamboat, Virginia Foothills       </v>
      </c>
      <c r="D1013" s="57">
        <f>VLOOKUP(N1013,Keys!$D$3:$E$118,2)</f>
        <v>89511</v>
      </c>
      <c r="E1013" s="12" t="str">
        <f>VLOOKUP(G1013,Keys!$A$3:$B$30,2)</f>
        <v>SFR 12,000 - 15,000 Sf Zoning -- Site Values</v>
      </c>
      <c r="F1013" s="19" t="str">
        <f t="shared" si="120"/>
        <v>EBB</v>
      </c>
      <c r="G1013" s="21" t="str">
        <f t="shared" si="121"/>
        <v>D</v>
      </c>
      <c r="H1013" s="26" t="str">
        <f t="shared" si="123"/>
        <v>ftp://wcftp.washoecounty.us/outtoworld/Neighborhood_Atlas/EB.pdf</v>
      </c>
      <c r="I1013" s="30" t="str">
        <f t="shared" si="124"/>
        <v>https://www2.washoecounty.us/assessor/cama/search_download.php?command=dnld&amp;list=nbcsearch&amp;nbc=EBBD</v>
      </c>
      <c r="J1013" s="11" t="s">
        <v>1279</v>
      </c>
      <c r="K1013" s="23" t="s">
        <v>586</v>
      </c>
      <c r="N1013" s="12" t="str">
        <f t="shared" si="125"/>
        <v>EB</v>
      </c>
      <c r="O1013" s="12" t="str">
        <f t="shared" si="126"/>
        <v>E</v>
      </c>
      <c r="P1013" s="12" t="str">
        <f t="shared" si="127"/>
        <v>D</v>
      </c>
    </row>
    <row r="1014" spans="1:16" x14ac:dyDescent="0.3">
      <c r="A1014" s="16" t="str">
        <f t="shared" si="122"/>
        <v>Montelena</v>
      </c>
      <c r="B1014" s="52" t="str">
        <f>VLOOKUP(N1014,Keys!$I$3:$J$21,2)</f>
        <v>South Washoe County</v>
      </c>
      <c r="C1014" s="52" t="str">
        <f>VLOOKUP(D1014,Keys!$Q$3:$S$31,2)</f>
        <v xml:space="preserve">Reno,  Galena, Pleasant Valley, Steamboat, Virginia Foothills       </v>
      </c>
      <c r="D1014" s="57">
        <f>VLOOKUP(N1014,Keys!$D$3:$E$118,2)</f>
        <v>89511</v>
      </c>
      <c r="E1014" s="12" t="str">
        <f>VLOOKUP(G1014,Keys!$A$3:$B$30,2)</f>
        <v>SFR 12,000 - 15,000 Sf Zoning -- Site Values</v>
      </c>
      <c r="F1014" s="19" t="str">
        <f t="shared" si="120"/>
        <v>EBE</v>
      </c>
      <c r="G1014" s="21" t="str">
        <f t="shared" si="121"/>
        <v>D</v>
      </c>
      <c r="H1014" s="26" t="str">
        <f t="shared" si="123"/>
        <v>ftp://wcftp.washoecounty.us/outtoworld/Neighborhood_Atlas/EB.pdf</v>
      </c>
      <c r="I1014" s="30" t="str">
        <f t="shared" si="124"/>
        <v>https://www2.washoecounty.us/assessor/cama/search_download.php?command=dnld&amp;list=nbcsearch&amp;nbc=EBED</v>
      </c>
      <c r="J1014" s="11" t="s">
        <v>1279</v>
      </c>
      <c r="K1014" s="23" t="s">
        <v>589</v>
      </c>
      <c r="N1014" s="12" t="str">
        <f t="shared" si="125"/>
        <v>EB</v>
      </c>
      <c r="O1014" s="12" t="str">
        <f t="shared" si="126"/>
        <v>E</v>
      </c>
      <c r="P1014" s="12" t="str">
        <f t="shared" si="127"/>
        <v>D</v>
      </c>
    </row>
    <row r="1015" spans="1:16" x14ac:dyDescent="0.3">
      <c r="A1015" s="16" t="str">
        <f t="shared" si="122"/>
        <v>Arrow Creek Country Club</v>
      </c>
      <c r="B1015" s="52" t="str">
        <f>VLOOKUP(N1015,Keys!$I$3:$J$21,2)</f>
        <v>South Washoe County</v>
      </c>
      <c r="C1015" s="52" t="str">
        <f>VLOOKUP(D1015,Keys!$Q$3:$S$31,2)</f>
        <v xml:space="preserve">Reno,  Galena, Pleasant Valley, Steamboat, Virginia Foothills       </v>
      </c>
      <c r="D1015" s="57">
        <f>VLOOKUP(N1015,Keys!$D$3:$E$118,2)</f>
        <v>89511</v>
      </c>
      <c r="E1015" s="12" t="str">
        <f>VLOOKUP(G1015,Keys!$A$3:$B$30,2)</f>
        <v>Possessory Interest Parcels</v>
      </c>
      <c r="F1015" s="19" t="str">
        <f t="shared" si="120"/>
        <v>EBG</v>
      </c>
      <c r="G1015" s="21" t="str">
        <f t="shared" si="121"/>
        <v>W</v>
      </c>
      <c r="H1015" s="26" t="str">
        <f t="shared" si="123"/>
        <v>ftp://wcftp.washoecounty.us/outtoworld/Neighborhood_Atlas/EB.pdf</v>
      </c>
      <c r="I1015" s="30" t="str">
        <f t="shared" si="124"/>
        <v>https://www2.washoecounty.us/assessor/cama/search_download.php?command=dnld&amp;list=nbcsearch&amp;nbc=EBGW</v>
      </c>
      <c r="J1015" s="11" t="s">
        <v>1279</v>
      </c>
      <c r="K1015" s="23" t="s">
        <v>592</v>
      </c>
      <c r="N1015" s="12" t="str">
        <f t="shared" si="125"/>
        <v>EB</v>
      </c>
      <c r="O1015" s="12" t="str">
        <f t="shared" si="126"/>
        <v>E</v>
      </c>
      <c r="P1015" s="12" t="str">
        <f t="shared" si="127"/>
        <v>W</v>
      </c>
    </row>
    <row r="1016" spans="1:16" x14ac:dyDescent="0.3">
      <c r="A1016" s="16" t="str">
        <f t="shared" si="122"/>
        <v>Common Area</v>
      </c>
      <c r="B1016" s="52" t="str">
        <f>VLOOKUP(N1016,Keys!$I$3:$J$21,2)</f>
        <v>South Washoe County</v>
      </c>
      <c r="C1016" s="52" t="str">
        <f>VLOOKUP(D1016,Keys!$Q$3:$S$31,2)</f>
        <v xml:space="preserve">Reno,  Galena, Pleasant Valley, Steamboat, Virginia Foothills       </v>
      </c>
      <c r="D1016" s="57">
        <f>VLOOKUP(N1016,Keys!$D$3:$E$118,2)</f>
        <v>89511</v>
      </c>
      <c r="E1016" s="12" t="str">
        <f>VLOOKUP(G1016,Keys!$A$3:$B$30,2)</f>
        <v>Token Values -- Common Area / Splinters / Unbuildable</v>
      </c>
      <c r="F1016" s="19" t="str">
        <f t="shared" si="120"/>
        <v>EBV</v>
      </c>
      <c r="G1016" s="21" t="str">
        <f t="shared" si="121"/>
        <v>V</v>
      </c>
      <c r="H1016" s="26" t="str">
        <f t="shared" si="123"/>
        <v>ftp://wcftp.washoecounty.us/outtoworld/Neighborhood_Atlas/EB.pdf</v>
      </c>
      <c r="I1016" s="30" t="str">
        <f t="shared" si="124"/>
        <v>https://www2.washoecounty.us/assessor/cama/search_download.php?command=dnld&amp;list=nbcsearch&amp;nbc=EBVV</v>
      </c>
      <c r="J1016" s="11" t="s">
        <v>1279</v>
      </c>
      <c r="K1016" s="23" t="s">
        <v>595</v>
      </c>
      <c r="N1016" s="12" t="str">
        <f t="shared" si="125"/>
        <v>EB</v>
      </c>
      <c r="O1016" s="12" t="str">
        <f t="shared" si="126"/>
        <v>E</v>
      </c>
      <c r="P1016" s="12" t="str">
        <f t="shared" si="127"/>
        <v>V</v>
      </c>
    </row>
    <row r="1017" spans="1:16" x14ac:dyDescent="0.3">
      <c r="A1017" s="16" t="str">
        <f t="shared" si="122"/>
        <v>Southwest Vistas</v>
      </c>
      <c r="B1017" s="52" t="str">
        <f>VLOOKUP(N1017,Keys!$I$3:$J$21,2)</f>
        <v>South Washoe County</v>
      </c>
      <c r="C1017" s="52" t="str">
        <f>VLOOKUP(D1017,Keys!$Q$3:$S$31,2)</f>
        <v xml:space="preserve">Reno,  Galena, Pleasant Valley, Steamboat, Virginia Foothills       </v>
      </c>
      <c r="D1017" s="57">
        <f>VLOOKUP(N1017,Keys!$D$3:$E$118,2)</f>
        <v>89511</v>
      </c>
      <c r="E1017" s="12" t="str">
        <f>VLOOKUP(G1017,Keys!$A$3:$B$30,2)</f>
        <v>SFR 1/2 Acre Zoniing -- Site Values</v>
      </c>
      <c r="F1017" s="19" t="str">
        <f t="shared" si="120"/>
        <v>ECB</v>
      </c>
      <c r="G1017" s="21" t="str">
        <f t="shared" si="121"/>
        <v>E</v>
      </c>
      <c r="H1017" s="26" t="str">
        <f t="shared" si="123"/>
        <v>ftp://wcftp.washoecounty.us/outtoworld/Neighborhood_Atlas/EC.pdf</v>
      </c>
      <c r="I1017" s="30" t="str">
        <f t="shared" si="124"/>
        <v>https://www2.washoecounty.us/assessor/cama/search_download.php?command=dnld&amp;list=nbcsearch&amp;nbc=ECBE</v>
      </c>
      <c r="J1017" s="11" t="s">
        <v>1279</v>
      </c>
      <c r="K1017" s="23" t="s">
        <v>598</v>
      </c>
      <c r="N1017" s="12" t="str">
        <f t="shared" si="125"/>
        <v>EC</v>
      </c>
      <c r="O1017" s="12" t="str">
        <f t="shared" si="126"/>
        <v>E</v>
      </c>
      <c r="P1017" s="12" t="str">
        <f t="shared" si="127"/>
        <v>E</v>
      </c>
    </row>
    <row r="1018" spans="1:16" x14ac:dyDescent="0.3">
      <c r="A1018" s="16" t="str">
        <f t="shared" si="122"/>
        <v>Fieldcreek Ranch</v>
      </c>
      <c r="B1018" s="52" t="str">
        <f>VLOOKUP(N1018,Keys!$I$3:$J$21,2)</f>
        <v>South Washoe County</v>
      </c>
      <c r="C1018" s="52" t="str">
        <f>VLOOKUP(D1018,Keys!$Q$3:$S$31,2)</f>
        <v xml:space="preserve">Reno,  Galena, Pleasant Valley, Steamboat, Virginia Foothills       </v>
      </c>
      <c r="D1018" s="57">
        <f>VLOOKUP(N1018,Keys!$D$3:$E$118,2)</f>
        <v>89511</v>
      </c>
      <c r="E1018" s="12" t="str">
        <f>VLOOKUP(G1018,Keys!$A$3:$B$30,2)</f>
        <v>SFR 1/2 Acre Zoniing -- Site Values</v>
      </c>
      <c r="F1018" s="19" t="str">
        <f t="shared" si="120"/>
        <v>ECD</v>
      </c>
      <c r="G1018" s="21" t="str">
        <f t="shared" si="121"/>
        <v>E</v>
      </c>
      <c r="H1018" s="26" t="str">
        <f t="shared" si="123"/>
        <v>ftp://wcftp.washoecounty.us/outtoworld/Neighborhood_Atlas/EC.pdf</v>
      </c>
      <c r="I1018" s="30" t="str">
        <f t="shared" si="124"/>
        <v>https://www2.washoecounty.us/assessor/cama/search_download.php?command=dnld&amp;list=nbcsearch&amp;nbc=ECDE</v>
      </c>
      <c r="J1018" s="11" t="s">
        <v>1279</v>
      </c>
      <c r="K1018" s="23" t="s">
        <v>601</v>
      </c>
      <c r="N1018" s="12" t="str">
        <f t="shared" si="125"/>
        <v>EC</v>
      </c>
      <c r="O1018" s="12" t="str">
        <f t="shared" si="126"/>
        <v>E</v>
      </c>
      <c r="P1018" s="12" t="str">
        <f t="shared" si="127"/>
        <v>E</v>
      </c>
    </row>
    <row r="1019" spans="1:16" x14ac:dyDescent="0.3">
      <c r="A1019" s="16" t="str">
        <f t="shared" si="122"/>
        <v>Mountaingate</v>
      </c>
      <c r="B1019" s="52" t="str">
        <f>VLOOKUP(N1019,Keys!$I$3:$J$21,2)</f>
        <v>South Washoe County</v>
      </c>
      <c r="C1019" s="52" t="str">
        <f>VLOOKUP(D1019,Keys!$Q$3:$S$31,2)</f>
        <v xml:space="preserve">Reno,  Galena, Pleasant Valley, Steamboat, Virginia Foothills       </v>
      </c>
      <c r="D1019" s="57">
        <f>VLOOKUP(N1019,Keys!$D$3:$E$118,2)</f>
        <v>89511</v>
      </c>
      <c r="E1019" s="12" t="str">
        <f>VLOOKUP(G1019,Keys!$A$3:$B$30,2)</f>
        <v>SFR 12,000 - 15,000 Sf Zoning -- Site Values</v>
      </c>
      <c r="F1019" s="19" t="str">
        <f t="shared" si="120"/>
        <v>ECE</v>
      </c>
      <c r="G1019" s="21" t="str">
        <f t="shared" si="121"/>
        <v>D</v>
      </c>
      <c r="H1019" s="26" t="str">
        <f t="shared" si="123"/>
        <v>ftp://wcftp.washoecounty.us/outtoworld/Neighborhood_Atlas/EC.pdf</v>
      </c>
      <c r="I1019" s="30" t="str">
        <f t="shared" si="124"/>
        <v>https://www2.washoecounty.us/assessor/cama/search_download.php?command=dnld&amp;list=nbcsearch&amp;nbc=ECED</v>
      </c>
      <c r="J1019" s="11" t="s">
        <v>1279</v>
      </c>
      <c r="K1019" s="23" t="s">
        <v>604</v>
      </c>
      <c r="N1019" s="12" t="str">
        <f t="shared" si="125"/>
        <v>EC</v>
      </c>
      <c r="O1019" s="12" t="str">
        <f t="shared" si="126"/>
        <v>E</v>
      </c>
      <c r="P1019" s="12" t="str">
        <f t="shared" si="127"/>
        <v>D</v>
      </c>
    </row>
    <row r="1020" spans="1:16" x14ac:dyDescent="0.3">
      <c r="A1020" s="16" t="str">
        <f t="shared" si="122"/>
        <v>Office Condos</v>
      </c>
      <c r="B1020" s="52" t="str">
        <f>VLOOKUP(N1020,Keys!$I$3:$J$21,2)</f>
        <v>South Washoe County</v>
      </c>
      <c r="C1020" s="52" t="str">
        <f>VLOOKUP(D1020,Keys!$Q$3:$S$31,2)</f>
        <v xml:space="preserve">Reno,  Galena, Pleasant Valley, Steamboat, Virginia Foothills       </v>
      </c>
      <c r="D1020" s="57">
        <f>VLOOKUP(N1020,Keys!$D$3:$E$118,2)</f>
        <v>89511</v>
      </c>
      <c r="E1020" s="12" t="str">
        <f>VLOOKUP(G1020,Keys!$A$3:$B$30,2)</f>
        <v>Office -- Square Foot Values</v>
      </c>
      <c r="F1020" s="19" t="str">
        <f t="shared" si="120"/>
        <v>ECF</v>
      </c>
      <c r="G1020" s="21" t="str">
        <f t="shared" si="121"/>
        <v>O</v>
      </c>
      <c r="H1020" s="26" t="str">
        <f t="shared" si="123"/>
        <v>ftp://wcftp.washoecounty.us/outtoworld/Neighborhood_Atlas/EC.pdf</v>
      </c>
      <c r="I1020" s="30" t="str">
        <f t="shared" si="124"/>
        <v>https://www2.washoecounty.us/assessor/cama/search_download.php?command=dnld&amp;list=nbcsearch&amp;nbc=ECFO</v>
      </c>
      <c r="J1020" s="11" t="s">
        <v>1279</v>
      </c>
      <c r="K1020" s="23" t="s">
        <v>607</v>
      </c>
      <c r="N1020" s="12" t="str">
        <f t="shared" si="125"/>
        <v>EC</v>
      </c>
      <c r="O1020" s="12" t="str">
        <f t="shared" si="126"/>
        <v>E</v>
      </c>
      <c r="P1020" s="12" t="str">
        <f t="shared" si="127"/>
        <v>O</v>
      </c>
    </row>
    <row r="1021" spans="1:16" x14ac:dyDescent="0.3">
      <c r="A1021" s="16" t="str">
        <f t="shared" si="122"/>
        <v>Industrial</v>
      </c>
      <c r="B1021" s="52" t="str">
        <f>VLOOKUP(N1021,Keys!$I$3:$J$21,2)</f>
        <v>South Washoe County</v>
      </c>
      <c r="C1021" s="52" t="str">
        <f>VLOOKUP(D1021,Keys!$Q$3:$S$31,2)</f>
        <v xml:space="preserve">Reno,  Galena, Pleasant Valley, Steamboat, Virginia Foothills       </v>
      </c>
      <c r="D1021" s="57">
        <f>VLOOKUP(N1021,Keys!$D$3:$E$118,2)</f>
        <v>89511</v>
      </c>
      <c r="E1021" s="12" t="str">
        <f>VLOOKUP(G1021,Keys!$A$3:$B$30,2)</f>
        <v>Industrial -- Square Foot Values</v>
      </c>
      <c r="F1021" s="19" t="str">
        <f t="shared" si="120"/>
        <v>ECF</v>
      </c>
      <c r="G1021" s="21" t="str">
        <f t="shared" si="121"/>
        <v>U</v>
      </c>
      <c r="H1021" s="26" t="str">
        <f t="shared" si="123"/>
        <v>ftp://wcftp.washoecounty.us/outtoworld/Neighborhood_Atlas/EC.pdf</v>
      </c>
      <c r="I1021" s="30" t="str">
        <f t="shared" si="124"/>
        <v>https://www2.washoecounty.us/assessor/cama/search_download.php?command=dnld&amp;list=nbcsearch&amp;nbc=ECFU</v>
      </c>
      <c r="J1021" s="11" t="s">
        <v>1279</v>
      </c>
      <c r="K1021" s="23" t="s">
        <v>610</v>
      </c>
      <c r="N1021" s="12" t="str">
        <f t="shared" si="125"/>
        <v>EC</v>
      </c>
      <c r="O1021" s="12" t="str">
        <f t="shared" si="126"/>
        <v>E</v>
      </c>
      <c r="P1021" s="12" t="str">
        <f t="shared" si="127"/>
        <v>U</v>
      </c>
    </row>
    <row r="1022" spans="1:16" x14ac:dyDescent="0.3">
      <c r="A1022" s="16" t="str">
        <f t="shared" si="122"/>
        <v>Wolf Run Golf Course</v>
      </c>
      <c r="B1022" s="52" t="str">
        <f>VLOOKUP(N1022,Keys!$I$3:$J$21,2)</f>
        <v>South Washoe County</v>
      </c>
      <c r="C1022" s="52" t="str">
        <f>VLOOKUP(D1022,Keys!$Q$3:$S$31,2)</f>
        <v xml:space="preserve">Reno,  Galena, Pleasant Valley, Steamboat, Virginia Foothills       </v>
      </c>
      <c r="D1022" s="57">
        <f>VLOOKUP(N1022,Keys!$D$3:$E$118,2)</f>
        <v>89511</v>
      </c>
      <c r="E1022" s="12" t="str">
        <f>VLOOKUP(G1022,Keys!$A$3:$B$30,2)</f>
        <v>Possessory Interest Parcels</v>
      </c>
      <c r="F1022" s="19" t="str">
        <f t="shared" si="120"/>
        <v>ECG</v>
      </c>
      <c r="G1022" s="21" t="str">
        <f t="shared" si="121"/>
        <v>W</v>
      </c>
      <c r="H1022" s="26" t="str">
        <f t="shared" si="123"/>
        <v>ftp://wcftp.washoecounty.us/outtoworld/Neighborhood_Atlas/EC.pdf</v>
      </c>
      <c r="I1022" s="30" t="str">
        <f t="shared" si="124"/>
        <v>https://www2.washoecounty.us/assessor/cama/search_download.php?command=dnld&amp;list=nbcsearch&amp;nbc=ECGW</v>
      </c>
      <c r="J1022" s="11" t="s">
        <v>1279</v>
      </c>
      <c r="K1022" s="23" t="s">
        <v>613</v>
      </c>
      <c r="N1022" s="12" t="str">
        <f t="shared" si="125"/>
        <v>EC</v>
      </c>
      <c r="O1022" s="12" t="str">
        <f t="shared" si="126"/>
        <v>E</v>
      </c>
      <c r="P1022" s="12" t="str">
        <f t="shared" si="127"/>
        <v>W</v>
      </c>
    </row>
    <row r="1023" spans="1:16" x14ac:dyDescent="0.3">
      <c r="A1023" s="16" t="str">
        <f t="shared" si="122"/>
        <v>Pecetti Ranch Estates</v>
      </c>
      <c r="B1023" s="52" t="str">
        <f>VLOOKUP(N1023,Keys!$I$3:$J$21,2)</f>
        <v>South Washoe County</v>
      </c>
      <c r="C1023" s="52" t="str">
        <f>VLOOKUP(D1023,Keys!$Q$3:$S$31,2)</f>
        <v xml:space="preserve">Reno,  Galena, Pleasant Valley, Steamboat, Virginia Foothills       </v>
      </c>
      <c r="D1023" s="57">
        <f>VLOOKUP(N1023,Keys!$D$3:$E$118,2)</f>
        <v>89511</v>
      </c>
      <c r="E1023" s="12" t="str">
        <f>VLOOKUP(G1023,Keys!$A$3:$B$30,2)</f>
        <v>SFR 2.5 Acre Zoning -- Site Values</v>
      </c>
      <c r="F1023" s="19" t="str">
        <f t="shared" si="120"/>
        <v>ECJ</v>
      </c>
      <c r="G1023" s="21" t="str">
        <f t="shared" si="121"/>
        <v>G</v>
      </c>
      <c r="H1023" s="26" t="str">
        <f t="shared" si="123"/>
        <v>ftp://wcftp.washoecounty.us/outtoworld/Neighborhood_Atlas/EC.pdf</v>
      </c>
      <c r="I1023" s="30" t="str">
        <f t="shared" si="124"/>
        <v>https://www2.washoecounty.us/assessor/cama/search_download.php?command=dnld&amp;list=nbcsearch&amp;nbc=ECJG</v>
      </c>
      <c r="J1023" s="11" t="s">
        <v>1279</v>
      </c>
      <c r="K1023" s="23" t="s">
        <v>616</v>
      </c>
      <c r="N1023" s="12" t="str">
        <f t="shared" si="125"/>
        <v>EC</v>
      </c>
      <c r="O1023" s="12" t="str">
        <f t="shared" si="126"/>
        <v>E</v>
      </c>
      <c r="P1023" s="12" t="str">
        <f t="shared" si="127"/>
        <v>G</v>
      </c>
    </row>
    <row r="1024" spans="1:16" x14ac:dyDescent="0.3">
      <c r="A1024" s="16" t="str">
        <f t="shared" si="122"/>
        <v>Holcomb/Casazza 2 Acre</v>
      </c>
      <c r="B1024" s="52" t="str">
        <f>VLOOKUP(N1024,Keys!$I$3:$J$21,2)</f>
        <v>South Washoe County</v>
      </c>
      <c r="C1024" s="52" t="str">
        <f>VLOOKUP(D1024,Keys!$Q$3:$S$31,2)</f>
        <v xml:space="preserve">Reno,  Galena, Pleasant Valley, Steamboat, Virginia Foothills       </v>
      </c>
      <c r="D1024" s="57">
        <f>VLOOKUP(N1024,Keys!$D$3:$E$118,2)</f>
        <v>89511</v>
      </c>
      <c r="E1024" s="12" t="str">
        <f>VLOOKUP(G1024,Keys!$A$3:$B$30,2)</f>
        <v>SFR 2.5 Acre Zoning -- Site Values</v>
      </c>
      <c r="F1024" s="19" t="str">
        <f t="shared" si="120"/>
        <v>ECM</v>
      </c>
      <c r="G1024" s="21" t="str">
        <f t="shared" si="121"/>
        <v>G</v>
      </c>
      <c r="H1024" s="26" t="str">
        <f t="shared" si="123"/>
        <v>ftp://wcftp.washoecounty.us/outtoworld/Neighborhood_Atlas/EC.pdf</v>
      </c>
      <c r="I1024" s="30" t="str">
        <f t="shared" si="124"/>
        <v>https://www2.washoecounty.us/assessor/cama/search_download.php?command=dnld&amp;list=nbcsearch&amp;nbc=ECMG</v>
      </c>
      <c r="J1024" s="11" t="s">
        <v>1279</v>
      </c>
      <c r="K1024" s="23" t="s">
        <v>619</v>
      </c>
      <c r="N1024" s="12" t="str">
        <f t="shared" si="125"/>
        <v>EC</v>
      </c>
      <c r="O1024" s="12" t="str">
        <f t="shared" si="126"/>
        <v>E</v>
      </c>
      <c r="P1024" s="12" t="str">
        <f t="shared" si="127"/>
        <v>G</v>
      </c>
    </row>
    <row r="1025" spans="1:16" x14ac:dyDescent="0.3">
      <c r="A1025" s="16" t="str">
        <f t="shared" si="122"/>
        <v>Common Area</v>
      </c>
      <c r="B1025" s="52" t="str">
        <f>VLOOKUP(N1025,Keys!$I$3:$J$21,2)</f>
        <v>South Washoe County</v>
      </c>
      <c r="C1025" s="52" t="str">
        <f>VLOOKUP(D1025,Keys!$Q$3:$S$31,2)</f>
        <v xml:space="preserve">Reno,  Galena, Pleasant Valley, Steamboat, Virginia Foothills       </v>
      </c>
      <c r="D1025" s="57">
        <f>VLOOKUP(N1025,Keys!$D$3:$E$118,2)</f>
        <v>89511</v>
      </c>
      <c r="E1025" s="12" t="str">
        <f>VLOOKUP(G1025,Keys!$A$3:$B$30,2)</f>
        <v>Token Values -- Common Area / Splinters / Unbuildable</v>
      </c>
      <c r="F1025" s="19" t="str">
        <f t="shared" si="120"/>
        <v>ECV</v>
      </c>
      <c r="G1025" s="21" t="str">
        <f t="shared" si="121"/>
        <v>V</v>
      </c>
      <c r="H1025" s="26" t="str">
        <f t="shared" si="123"/>
        <v>ftp://wcftp.washoecounty.us/outtoworld/Neighborhood_Atlas/EC.pdf</v>
      </c>
      <c r="I1025" s="30" t="str">
        <f t="shared" si="124"/>
        <v>https://www2.washoecounty.us/assessor/cama/search_download.php?command=dnld&amp;list=nbcsearch&amp;nbc=ECVV</v>
      </c>
      <c r="J1025" s="11" t="s">
        <v>1279</v>
      </c>
      <c r="K1025" s="23" t="s">
        <v>622</v>
      </c>
      <c r="N1025" s="12" t="str">
        <f t="shared" si="125"/>
        <v>EC</v>
      </c>
      <c r="O1025" s="12" t="str">
        <f t="shared" si="126"/>
        <v>E</v>
      </c>
      <c r="P1025" s="12" t="str">
        <f t="shared" si="127"/>
        <v>V</v>
      </c>
    </row>
    <row r="1026" spans="1:16" x14ac:dyDescent="0.3">
      <c r="A1026" s="16" t="str">
        <f t="shared" si="122"/>
        <v>Cyan-Sierra Sky Duets</v>
      </c>
      <c r="B1026" s="52" t="str">
        <f>VLOOKUP(N1026,Keys!$I$3:$J$21,2)</f>
        <v>South Washoe County</v>
      </c>
      <c r="C1026" s="52" t="str">
        <f>VLOOKUP(D1026,Keys!$Q$3:$S$31,2)</f>
        <v xml:space="preserve">Reno, VC Highlands           </v>
      </c>
      <c r="D1026" s="57">
        <f>VLOOKUP(N1026,Keys!$D$3:$E$118,2)</f>
        <v>89521</v>
      </c>
      <c r="E1026" s="12" t="str">
        <f>VLOOKUP(G1026,Keys!$A$3:$B$30,2)</f>
        <v>SFR &lt; 6,000 Sf -- Patio Homes -- Site Values</v>
      </c>
      <c r="F1026" s="19" t="str">
        <f t="shared" si="120"/>
        <v>EDA</v>
      </c>
      <c r="G1026" s="21" t="str">
        <f t="shared" si="121"/>
        <v>B</v>
      </c>
      <c r="H1026" s="26" t="str">
        <f t="shared" si="123"/>
        <v>ftp://wcftp.washoecounty.us/outtoworld/Neighborhood_Atlas/ED.pdf</v>
      </c>
      <c r="I1026" s="30" t="str">
        <f t="shared" si="124"/>
        <v>https://www2.washoecounty.us/assessor/cama/search_download.php?command=dnld&amp;list=nbcsearch&amp;nbc=EDAB</v>
      </c>
      <c r="J1026" s="11" t="s">
        <v>1279</v>
      </c>
      <c r="K1026" s="23" t="s">
        <v>625</v>
      </c>
      <c r="N1026" s="12" t="str">
        <f t="shared" si="125"/>
        <v>ED</v>
      </c>
      <c r="O1026" s="12" t="str">
        <f t="shared" si="126"/>
        <v>E</v>
      </c>
      <c r="P1026" s="12" t="str">
        <f t="shared" si="127"/>
        <v>B</v>
      </c>
    </row>
    <row r="1027" spans="1:16" x14ac:dyDescent="0.3">
      <c r="A1027" s="16" t="str">
        <f t="shared" si="122"/>
        <v>Dorado Hills at Saddle Ridge</v>
      </c>
      <c r="B1027" s="52" t="str">
        <f>VLOOKUP(N1027,Keys!$I$3:$J$21,2)</f>
        <v>South Washoe County</v>
      </c>
      <c r="C1027" s="52" t="str">
        <f>VLOOKUP(D1027,Keys!$Q$3:$S$31,2)</f>
        <v xml:space="preserve">Reno, VC Highlands           </v>
      </c>
      <c r="D1027" s="57">
        <f>VLOOKUP(N1027,Keys!$D$3:$E$118,2)</f>
        <v>89521</v>
      </c>
      <c r="E1027" s="12" t="str">
        <f>VLOOKUP(G1027,Keys!$A$3:$B$30,2)</f>
        <v>SFR &lt; 6,000 Sf -- Patio Homes -- Site Values</v>
      </c>
      <c r="F1027" s="19" t="str">
        <f t="shared" ref="F1027:F1090" si="128">LEFT(K1027,3)</f>
        <v>EDB</v>
      </c>
      <c r="G1027" s="21" t="str">
        <f t="shared" ref="G1027:G1090" si="129">RIGHT(LEFT(K1027,4),1)</f>
        <v>B</v>
      </c>
      <c r="H1027" s="26" t="str">
        <f t="shared" si="123"/>
        <v>ftp://wcftp.washoecounty.us/outtoworld/Neighborhood_Atlas/ED.pdf</v>
      </c>
      <c r="I1027" s="30" t="str">
        <f t="shared" si="124"/>
        <v>https://www2.washoecounty.us/assessor/cama/search_download.php?command=dnld&amp;list=nbcsearch&amp;nbc=EDBB</v>
      </c>
      <c r="J1027" s="11" t="s">
        <v>1279</v>
      </c>
      <c r="K1027" s="23" t="s">
        <v>628</v>
      </c>
      <c r="N1027" s="12" t="str">
        <f t="shared" si="125"/>
        <v>ED</v>
      </c>
      <c r="O1027" s="12" t="str">
        <f t="shared" si="126"/>
        <v>E</v>
      </c>
      <c r="P1027" s="12" t="str">
        <f t="shared" si="127"/>
        <v>B</v>
      </c>
    </row>
    <row r="1028" spans="1:16" x14ac:dyDescent="0.3">
      <c r="A1028" s="16" t="str">
        <f t="shared" ref="A1028:A1091" si="130">SUBSTITUTE(K1028,LEFT(K1028,4)&amp;" - ","")</f>
        <v>Damonte Commercial</v>
      </c>
      <c r="B1028" s="52" t="str">
        <f>VLOOKUP(N1028,Keys!$I$3:$J$21,2)</f>
        <v>South Washoe County</v>
      </c>
      <c r="C1028" s="52" t="str">
        <f>VLOOKUP(D1028,Keys!$Q$3:$S$31,2)</f>
        <v xml:space="preserve">Reno, VC Highlands           </v>
      </c>
      <c r="D1028" s="57">
        <f>VLOOKUP(N1028,Keys!$D$3:$E$118,2)</f>
        <v>89521</v>
      </c>
      <c r="E1028" s="12" t="str">
        <f>VLOOKUP(G1028,Keys!$A$3:$B$30,2)</f>
        <v>Commercial - General -- Square Foot Values</v>
      </c>
      <c r="F1028" s="19" t="str">
        <f t="shared" si="128"/>
        <v>EDC</v>
      </c>
      <c r="G1028" s="21" t="str">
        <f t="shared" si="129"/>
        <v>Q</v>
      </c>
      <c r="H1028" s="26" t="str">
        <f t="shared" ref="H1028:H1091" si="131">"ftp://wcftp.washoecounty.us/outtoworld/Neighborhood_Atlas/"&amp;LEFT(K1028,2)&amp;".pdf"</f>
        <v>ftp://wcftp.washoecounty.us/outtoworld/Neighborhood_Atlas/ED.pdf</v>
      </c>
      <c r="I1028" s="30" t="str">
        <f t="shared" ref="I1028:I1091" si="132">"https://www2.washoecounty.us/assessor/cama/search_download.php?command=dnld&amp;list=nbcsearch&amp;nbc="&amp;LEFT(K1028,4)</f>
        <v>https://www2.washoecounty.us/assessor/cama/search_download.php?command=dnld&amp;list=nbcsearch&amp;nbc=EDCQ</v>
      </c>
      <c r="J1028" s="11" t="s">
        <v>1279</v>
      </c>
      <c r="K1028" s="23" t="s">
        <v>631</v>
      </c>
      <c r="N1028" s="12" t="str">
        <f t="shared" ref="N1028:N1091" si="133">LEFT(K1028,2)</f>
        <v>ED</v>
      </c>
      <c r="O1028" s="12" t="str">
        <f t="shared" ref="O1028:O1091" si="134">LEFT(K1028,1)</f>
        <v>E</v>
      </c>
      <c r="P1028" s="12" t="str">
        <f t="shared" ref="P1028:P1091" si="135">RIGHT(LEFT(K1028,4),1)</f>
        <v>Q</v>
      </c>
    </row>
    <row r="1029" spans="1:16" x14ac:dyDescent="0.3">
      <c r="A1029" s="16" t="str">
        <f t="shared" si="130"/>
        <v>Damonte Ranch - Bailey and Dutton</v>
      </c>
      <c r="B1029" s="52" t="str">
        <f>VLOOKUP(N1029,Keys!$I$3:$J$21,2)</f>
        <v>South Washoe County</v>
      </c>
      <c r="C1029" s="52" t="str">
        <f>VLOOKUP(D1029,Keys!$Q$3:$S$31,2)</f>
        <v xml:space="preserve">Reno, VC Highlands           </v>
      </c>
      <c r="D1029" s="57">
        <f>VLOOKUP(N1029,Keys!$D$3:$E$118,2)</f>
        <v>89521</v>
      </c>
      <c r="E1029" s="12" t="str">
        <f>VLOOKUP(G1029,Keys!$A$3:$B$30,2)</f>
        <v>SFR 6,000 - 9,000 Sf Zoning -- Site Values</v>
      </c>
      <c r="F1029" s="19" t="str">
        <f t="shared" si="128"/>
        <v>EDE</v>
      </c>
      <c r="G1029" s="21" t="str">
        <f t="shared" si="129"/>
        <v>C</v>
      </c>
      <c r="H1029" s="26" t="str">
        <f t="shared" si="131"/>
        <v>ftp://wcftp.washoecounty.us/outtoworld/Neighborhood_Atlas/ED.pdf</v>
      </c>
      <c r="I1029" s="30" t="str">
        <f t="shared" si="132"/>
        <v>https://www2.washoecounty.us/assessor/cama/search_download.php?command=dnld&amp;list=nbcsearch&amp;nbc=EDEC</v>
      </c>
      <c r="J1029" s="11" t="s">
        <v>1279</v>
      </c>
      <c r="K1029" s="23" t="s">
        <v>634</v>
      </c>
      <c r="N1029" s="12" t="str">
        <f t="shared" si="133"/>
        <v>ED</v>
      </c>
      <c r="O1029" s="12" t="str">
        <f t="shared" si="134"/>
        <v>E</v>
      </c>
      <c r="P1029" s="12" t="str">
        <f t="shared" si="135"/>
        <v>C</v>
      </c>
    </row>
    <row r="1030" spans="1:16" x14ac:dyDescent="0.3">
      <c r="A1030" s="16" t="str">
        <f t="shared" si="130"/>
        <v>Virginia Foothills</v>
      </c>
      <c r="B1030" s="52" t="str">
        <f>VLOOKUP(N1030,Keys!$I$3:$J$21,2)</f>
        <v>South Washoe County</v>
      </c>
      <c r="C1030" s="52" t="str">
        <f>VLOOKUP(D1030,Keys!$Q$3:$S$31,2)</f>
        <v xml:space="preserve">Reno, VC Highlands           </v>
      </c>
      <c r="D1030" s="57">
        <f>VLOOKUP(N1030,Keys!$D$3:$E$118,2)</f>
        <v>89521</v>
      </c>
      <c r="E1030" s="12" t="str">
        <f>VLOOKUP(G1030,Keys!$A$3:$B$30,2)</f>
        <v>SFR 1/2 Acre Zoniing -- Site Values</v>
      </c>
      <c r="F1030" s="19" t="str">
        <f t="shared" si="128"/>
        <v>EDG</v>
      </c>
      <c r="G1030" s="21" t="str">
        <f t="shared" si="129"/>
        <v>E</v>
      </c>
      <c r="H1030" s="26" t="str">
        <f t="shared" si="131"/>
        <v>ftp://wcftp.washoecounty.us/outtoworld/Neighborhood_Atlas/ED.pdf</v>
      </c>
      <c r="I1030" s="30" t="str">
        <f t="shared" si="132"/>
        <v>https://www2.washoecounty.us/assessor/cama/search_download.php?command=dnld&amp;list=nbcsearch&amp;nbc=EDGE</v>
      </c>
      <c r="J1030" s="11" t="s">
        <v>1279</v>
      </c>
      <c r="K1030" s="23" t="s">
        <v>637</v>
      </c>
      <c r="N1030" s="12" t="str">
        <f t="shared" si="133"/>
        <v>ED</v>
      </c>
      <c r="O1030" s="12" t="str">
        <f t="shared" si="134"/>
        <v>E</v>
      </c>
      <c r="P1030" s="12" t="str">
        <f t="shared" si="135"/>
        <v>E</v>
      </c>
    </row>
    <row r="1031" spans="1:16" x14ac:dyDescent="0.3">
      <c r="A1031" s="16" t="str">
        <f t="shared" si="130"/>
        <v>Sagewood Estates</v>
      </c>
      <c r="B1031" s="52" t="str">
        <f>VLOOKUP(N1031,Keys!$I$3:$J$21,2)</f>
        <v>South Washoe County</v>
      </c>
      <c r="C1031" s="52" t="str">
        <f>VLOOKUP(D1031,Keys!$Q$3:$S$31,2)</f>
        <v xml:space="preserve">Reno, VC Highlands           </v>
      </c>
      <c r="D1031" s="57">
        <f>VLOOKUP(N1031,Keys!$D$3:$E$118,2)</f>
        <v>89521</v>
      </c>
      <c r="E1031" s="12" t="str">
        <f>VLOOKUP(G1031,Keys!$A$3:$B$30,2)</f>
        <v>SFR 1/2 Acre Zoniing -- Site Values</v>
      </c>
      <c r="F1031" s="19" t="str">
        <f t="shared" si="128"/>
        <v>EDH</v>
      </c>
      <c r="G1031" s="21" t="str">
        <f t="shared" si="129"/>
        <v>E</v>
      </c>
      <c r="H1031" s="26" t="str">
        <f t="shared" si="131"/>
        <v>ftp://wcftp.washoecounty.us/outtoworld/Neighborhood_Atlas/ED.pdf</v>
      </c>
      <c r="I1031" s="30" t="str">
        <f t="shared" si="132"/>
        <v>https://www2.washoecounty.us/assessor/cama/search_download.php?command=dnld&amp;list=nbcsearch&amp;nbc=EDHE</v>
      </c>
      <c r="J1031" s="11" t="s">
        <v>1279</v>
      </c>
      <c r="K1031" s="23" t="s">
        <v>640</v>
      </c>
      <c r="N1031" s="12" t="str">
        <f t="shared" si="133"/>
        <v>ED</v>
      </c>
      <c r="O1031" s="12" t="str">
        <f t="shared" si="134"/>
        <v>E</v>
      </c>
      <c r="P1031" s="12" t="str">
        <f t="shared" si="135"/>
        <v>E</v>
      </c>
    </row>
    <row r="1032" spans="1:16" x14ac:dyDescent="0.3">
      <c r="A1032" s="16" t="str">
        <f t="shared" si="130"/>
        <v>Dorado</v>
      </c>
      <c r="B1032" s="52" t="str">
        <f>VLOOKUP(N1032,Keys!$I$3:$J$21,2)</f>
        <v>South Washoe County</v>
      </c>
      <c r="C1032" s="52" t="str">
        <f>VLOOKUP(D1032,Keys!$Q$3:$S$31,2)</f>
        <v xml:space="preserve">Reno, VC Highlands           </v>
      </c>
      <c r="D1032" s="57">
        <f>VLOOKUP(N1032,Keys!$D$3:$E$118,2)</f>
        <v>89521</v>
      </c>
      <c r="E1032" s="12" t="str">
        <f>VLOOKUP(G1032,Keys!$A$3:$B$30,2)</f>
        <v>SFR &lt; 6,000 Sf -- Patio Homes -- Site Values</v>
      </c>
      <c r="F1032" s="19" t="str">
        <f t="shared" si="128"/>
        <v>EDJ</v>
      </c>
      <c r="G1032" s="21" t="str">
        <f t="shared" si="129"/>
        <v>B</v>
      </c>
      <c r="H1032" s="26" t="str">
        <f t="shared" si="131"/>
        <v>ftp://wcftp.washoecounty.us/outtoworld/Neighborhood_Atlas/ED.pdf</v>
      </c>
      <c r="I1032" s="30" t="str">
        <f t="shared" si="132"/>
        <v>https://www2.washoecounty.us/assessor/cama/search_download.php?command=dnld&amp;list=nbcsearch&amp;nbc=EDJB</v>
      </c>
      <c r="J1032" s="11" t="s">
        <v>1279</v>
      </c>
      <c r="K1032" s="23" t="s">
        <v>643</v>
      </c>
      <c r="N1032" s="12" t="str">
        <f t="shared" si="133"/>
        <v>ED</v>
      </c>
      <c r="O1032" s="12" t="str">
        <f t="shared" si="134"/>
        <v>E</v>
      </c>
      <c r="P1032" s="12" t="str">
        <f t="shared" si="135"/>
        <v>B</v>
      </c>
    </row>
    <row r="1033" spans="1:16" x14ac:dyDescent="0.3">
      <c r="A1033" s="16" t="str">
        <f t="shared" si="130"/>
        <v>Bella Vista Ranch Village D</v>
      </c>
      <c r="B1033" s="52" t="str">
        <f>VLOOKUP(N1033,Keys!$I$3:$J$21,2)</f>
        <v>South Washoe County</v>
      </c>
      <c r="C1033" s="52" t="str">
        <f>VLOOKUP(D1033,Keys!$Q$3:$S$31,2)</f>
        <v xml:space="preserve">Reno, VC Highlands           </v>
      </c>
      <c r="D1033" s="57">
        <f>VLOOKUP(N1033,Keys!$D$3:$E$118,2)</f>
        <v>89521</v>
      </c>
      <c r="E1033" s="12" t="str">
        <f>VLOOKUP(G1033,Keys!$A$3:$B$30,2)</f>
        <v>SFR 6,000 - 9,000 Sf Zoning -- Site Values</v>
      </c>
      <c r="F1033" s="19" t="str">
        <f t="shared" si="128"/>
        <v>EDL</v>
      </c>
      <c r="G1033" s="21" t="str">
        <f t="shared" si="129"/>
        <v>C</v>
      </c>
      <c r="H1033" s="26" t="str">
        <f t="shared" si="131"/>
        <v>ftp://wcftp.washoecounty.us/outtoworld/Neighborhood_Atlas/ED.pdf</v>
      </c>
      <c r="I1033" s="30" t="str">
        <f t="shared" si="132"/>
        <v>https://www2.washoecounty.us/assessor/cama/search_download.php?command=dnld&amp;list=nbcsearch&amp;nbc=EDLC</v>
      </c>
      <c r="J1033" s="11" t="s">
        <v>1279</v>
      </c>
      <c r="K1033" s="23" t="s">
        <v>646</v>
      </c>
      <c r="N1033" s="12" t="str">
        <f t="shared" si="133"/>
        <v>ED</v>
      </c>
      <c r="O1033" s="12" t="str">
        <f t="shared" si="134"/>
        <v>E</v>
      </c>
      <c r="P1033" s="12" t="str">
        <f t="shared" si="135"/>
        <v>C</v>
      </c>
    </row>
    <row r="1034" spans="1:16" x14ac:dyDescent="0.3">
      <c r="A1034" s="16" t="str">
        <f t="shared" si="130"/>
        <v>Acreage Parcels</v>
      </c>
      <c r="B1034" s="52" t="str">
        <f>VLOOKUP(N1034,Keys!$I$3:$J$21,2)</f>
        <v>South Washoe County</v>
      </c>
      <c r="C1034" s="52" t="str">
        <f>VLOOKUP(D1034,Keys!$Q$3:$S$31,2)</f>
        <v xml:space="preserve">Reno, VC Highlands           </v>
      </c>
      <c r="D1034" s="57">
        <f>VLOOKUP(N1034,Keys!$D$3:$E$118,2)</f>
        <v>89521</v>
      </c>
      <c r="E1034" s="12" t="str">
        <f>VLOOKUP(G1034,Keys!$A$3:$B$30,2)</f>
        <v>Centrally Assessed</v>
      </c>
      <c r="F1034" s="19" t="str">
        <f t="shared" si="128"/>
        <v>EDP</v>
      </c>
      <c r="G1034" s="21" t="str">
        <f t="shared" si="129"/>
        <v>Z</v>
      </c>
      <c r="H1034" s="26" t="str">
        <f t="shared" si="131"/>
        <v>ftp://wcftp.washoecounty.us/outtoworld/Neighborhood_Atlas/ED.pdf</v>
      </c>
      <c r="I1034" s="30" t="str">
        <f t="shared" si="132"/>
        <v>https://www2.washoecounty.us/assessor/cama/search_download.php?command=dnld&amp;list=nbcsearch&amp;nbc=EDPZ</v>
      </c>
      <c r="J1034" s="11" t="s">
        <v>1279</v>
      </c>
      <c r="K1034" s="23" t="s">
        <v>649</v>
      </c>
      <c r="N1034" s="12" t="str">
        <f t="shared" si="133"/>
        <v>ED</v>
      </c>
      <c r="O1034" s="12" t="str">
        <f t="shared" si="134"/>
        <v>E</v>
      </c>
      <c r="P1034" s="12" t="str">
        <f t="shared" si="135"/>
        <v>Z</v>
      </c>
    </row>
    <row r="1035" spans="1:16" x14ac:dyDescent="0.3">
      <c r="A1035" s="16" t="str">
        <f t="shared" si="130"/>
        <v>Government</v>
      </c>
      <c r="B1035" s="52" t="str">
        <f>VLOOKUP(N1035,Keys!$I$3:$J$21,2)</f>
        <v>South Washoe County</v>
      </c>
      <c r="C1035" s="52" t="str">
        <f>VLOOKUP(D1035,Keys!$Q$3:$S$31,2)</f>
        <v xml:space="preserve">Reno, VC Highlands           </v>
      </c>
      <c r="D1035" s="57">
        <f>VLOOKUP(N1035,Keys!$D$3:$E$118,2)</f>
        <v>89521</v>
      </c>
      <c r="E1035" s="12" t="str">
        <f>VLOOKUP(G1035,Keys!$A$3:$B$30,2)</f>
        <v>Centrally Assessed</v>
      </c>
      <c r="F1035" s="19" t="str">
        <f t="shared" si="128"/>
        <v>EDY</v>
      </c>
      <c r="G1035" s="21" t="str">
        <f t="shared" si="129"/>
        <v>Y</v>
      </c>
      <c r="H1035" s="26" t="str">
        <f t="shared" si="131"/>
        <v>ftp://wcftp.washoecounty.us/outtoworld/Neighborhood_Atlas/ED.pdf</v>
      </c>
      <c r="I1035" s="30" t="str">
        <f t="shared" si="132"/>
        <v>https://www2.washoecounty.us/assessor/cama/search_download.php?command=dnld&amp;list=nbcsearch&amp;nbc=EDYY</v>
      </c>
      <c r="J1035" s="11" t="s">
        <v>1279</v>
      </c>
      <c r="K1035" s="23" t="s">
        <v>652</v>
      </c>
      <c r="N1035" s="12" t="str">
        <f t="shared" si="133"/>
        <v>ED</v>
      </c>
      <c r="O1035" s="12" t="str">
        <f t="shared" si="134"/>
        <v>E</v>
      </c>
      <c r="P1035" s="12" t="str">
        <f t="shared" si="135"/>
        <v>Y</v>
      </c>
    </row>
    <row r="1036" spans="1:16" x14ac:dyDescent="0.3">
      <c r="A1036" s="16" t="str">
        <f t="shared" si="130"/>
        <v>Double Diamond</v>
      </c>
      <c r="B1036" s="52" t="str">
        <f>VLOOKUP(N1036,Keys!$I$3:$J$21,2)</f>
        <v>South Washoe County</v>
      </c>
      <c r="C1036" s="52" t="str">
        <f>VLOOKUP(D1036,Keys!$Q$3:$S$31,2)</f>
        <v xml:space="preserve">Reno, VC Highlands           </v>
      </c>
      <c r="D1036" s="57">
        <f>VLOOKUP(N1036,Keys!$D$3:$E$118,2)</f>
        <v>89521</v>
      </c>
      <c r="E1036" s="12" t="str">
        <f>VLOOKUP(G1036,Keys!$A$3:$B$30,2)</f>
        <v>SFR 6,000 - 9,000 Sf Zoning -- Site Values</v>
      </c>
      <c r="F1036" s="19" t="str">
        <f t="shared" si="128"/>
        <v>EEB</v>
      </c>
      <c r="G1036" s="21" t="str">
        <f t="shared" si="129"/>
        <v>C</v>
      </c>
      <c r="H1036" s="26" t="str">
        <f t="shared" si="131"/>
        <v>ftp://wcftp.washoecounty.us/outtoworld/Neighborhood_Atlas/EE.pdf</v>
      </c>
      <c r="I1036" s="30" t="str">
        <f t="shared" si="132"/>
        <v>https://www2.washoecounty.us/assessor/cama/search_download.php?command=dnld&amp;list=nbcsearch&amp;nbc=EEBC</v>
      </c>
      <c r="J1036" s="11" t="s">
        <v>1279</v>
      </c>
      <c r="K1036" s="23" t="s">
        <v>655</v>
      </c>
      <c r="N1036" s="12" t="str">
        <f t="shared" si="133"/>
        <v>EE</v>
      </c>
      <c r="O1036" s="12" t="str">
        <f t="shared" si="134"/>
        <v>E</v>
      </c>
      <c r="P1036" s="12" t="str">
        <f t="shared" si="135"/>
        <v>C</v>
      </c>
    </row>
    <row r="1037" spans="1:16" x14ac:dyDescent="0.3">
      <c r="A1037" s="16" t="str">
        <f t="shared" si="130"/>
        <v>Eureka Village</v>
      </c>
      <c r="B1037" s="52" t="str">
        <f>VLOOKUP(N1037,Keys!$I$3:$J$21,2)</f>
        <v>South Washoe County</v>
      </c>
      <c r="C1037" s="52" t="str">
        <f>VLOOKUP(D1037,Keys!$Q$3:$S$31,2)</f>
        <v xml:space="preserve">Reno, VC Highlands           </v>
      </c>
      <c r="D1037" s="57">
        <f>VLOOKUP(N1037,Keys!$D$3:$E$118,2)</f>
        <v>89521</v>
      </c>
      <c r="E1037" s="12" t="str">
        <f>VLOOKUP(G1037,Keys!$A$3:$B$30,2)</f>
        <v>SFR 6,000 - 9,000 Sf Zoning -- Site Values</v>
      </c>
      <c r="F1037" s="19" t="str">
        <f t="shared" si="128"/>
        <v>EEG</v>
      </c>
      <c r="G1037" s="21" t="str">
        <f t="shared" si="129"/>
        <v>C</v>
      </c>
      <c r="H1037" s="26" t="str">
        <f t="shared" si="131"/>
        <v>ftp://wcftp.washoecounty.us/outtoworld/Neighborhood_Atlas/EE.pdf</v>
      </c>
      <c r="I1037" s="30" t="str">
        <f t="shared" si="132"/>
        <v>https://www2.washoecounty.us/assessor/cama/search_download.php?command=dnld&amp;list=nbcsearch&amp;nbc=EEGC</v>
      </c>
      <c r="J1037" s="11" t="s">
        <v>1279</v>
      </c>
      <c r="K1037" s="23" t="s">
        <v>658</v>
      </c>
      <c r="N1037" s="12" t="str">
        <f t="shared" si="133"/>
        <v>EE</v>
      </c>
      <c r="O1037" s="12" t="str">
        <f t="shared" si="134"/>
        <v>E</v>
      </c>
      <c r="P1037" s="12" t="str">
        <f t="shared" si="135"/>
        <v>C</v>
      </c>
    </row>
    <row r="1038" spans="1:16" x14ac:dyDescent="0.3">
      <c r="A1038" s="16" t="str">
        <f t="shared" si="130"/>
        <v>Government</v>
      </c>
      <c r="B1038" s="52" t="str">
        <f>VLOOKUP(N1038,Keys!$I$3:$J$21,2)</f>
        <v>South Washoe County</v>
      </c>
      <c r="C1038" s="52" t="str">
        <f>VLOOKUP(D1038,Keys!$Q$3:$S$31,2)</f>
        <v xml:space="preserve">Reno, VC Highlands           </v>
      </c>
      <c r="D1038" s="57">
        <f>VLOOKUP(N1038,Keys!$D$3:$E$118,2)</f>
        <v>89521</v>
      </c>
      <c r="E1038" s="12" t="str">
        <f>VLOOKUP(G1038,Keys!$A$3:$B$30,2)</f>
        <v>Centrally Assessed</v>
      </c>
      <c r="F1038" s="19" t="str">
        <f t="shared" si="128"/>
        <v>EEY</v>
      </c>
      <c r="G1038" s="21" t="str">
        <f t="shared" si="129"/>
        <v>Y</v>
      </c>
      <c r="H1038" s="26" t="str">
        <f t="shared" si="131"/>
        <v>ftp://wcftp.washoecounty.us/outtoworld/Neighborhood_Atlas/EE.pdf</v>
      </c>
      <c r="I1038" s="30" t="str">
        <f t="shared" si="132"/>
        <v>https://www2.washoecounty.us/assessor/cama/search_download.php?command=dnld&amp;list=nbcsearch&amp;nbc=EEYY</v>
      </c>
      <c r="J1038" s="11" t="s">
        <v>1279</v>
      </c>
      <c r="K1038" s="23" t="s">
        <v>661</v>
      </c>
      <c r="N1038" s="12" t="str">
        <f t="shared" si="133"/>
        <v>EE</v>
      </c>
      <c r="O1038" s="12" t="str">
        <f t="shared" si="134"/>
        <v>E</v>
      </c>
      <c r="P1038" s="12" t="str">
        <f t="shared" si="135"/>
        <v>Y</v>
      </c>
    </row>
    <row r="1039" spans="1:16" x14ac:dyDescent="0.3">
      <c r="A1039" s="16" t="str">
        <f t="shared" si="130"/>
        <v>Huffaker Hills, 6000 SF</v>
      </c>
      <c r="B1039" s="52" t="str">
        <f>VLOOKUP(N1039,Keys!$I$3:$J$21,2)</f>
        <v>South Washoe County</v>
      </c>
      <c r="C1039" s="52" t="str">
        <f>VLOOKUP(D1039,Keys!$Q$3:$S$31,2)</f>
        <v xml:space="preserve">Reno,  Galena, Pleasant Valley, Steamboat, Virginia Foothills       </v>
      </c>
      <c r="D1039" s="57">
        <f>VLOOKUP(N1039,Keys!$D$3:$E$118,2)</f>
        <v>89511</v>
      </c>
      <c r="E1039" s="12" t="str">
        <f>VLOOKUP(G1039,Keys!$A$3:$B$30,2)</f>
        <v>SFR 6,000 - 9,000 Sf Zoning -- Site Values</v>
      </c>
      <c r="F1039" s="19" t="str">
        <f t="shared" si="128"/>
        <v>EFD</v>
      </c>
      <c r="G1039" s="21" t="str">
        <f t="shared" si="129"/>
        <v>C</v>
      </c>
      <c r="H1039" s="26" t="str">
        <f t="shared" si="131"/>
        <v>ftp://wcftp.washoecounty.us/outtoworld/Neighborhood_Atlas/EF.pdf</v>
      </c>
      <c r="I1039" s="30" t="str">
        <f t="shared" si="132"/>
        <v>https://www2.washoecounty.us/assessor/cama/search_download.php?command=dnld&amp;list=nbcsearch&amp;nbc=EFDC</v>
      </c>
      <c r="J1039" s="11" t="s">
        <v>1279</v>
      </c>
      <c r="K1039" s="23" t="s">
        <v>664</v>
      </c>
      <c r="N1039" s="12" t="str">
        <f t="shared" si="133"/>
        <v>EF</v>
      </c>
      <c r="O1039" s="12" t="str">
        <f t="shared" si="134"/>
        <v>E</v>
      </c>
      <c r="P1039" s="12" t="str">
        <f t="shared" si="135"/>
        <v>C</v>
      </c>
    </row>
    <row r="1040" spans="1:16" x14ac:dyDescent="0.3">
      <c r="A1040" s="16" t="str">
        <f t="shared" si="130"/>
        <v>Double Diamond Commercial</v>
      </c>
      <c r="B1040" s="52" t="str">
        <f>VLOOKUP(N1040,Keys!$I$3:$J$21,2)</f>
        <v>South Washoe County</v>
      </c>
      <c r="C1040" s="52" t="str">
        <f>VLOOKUP(D1040,Keys!$Q$3:$S$31,2)</f>
        <v xml:space="preserve">Reno,  Galena, Pleasant Valley, Steamboat, Virginia Foothills       </v>
      </c>
      <c r="D1040" s="57">
        <f>VLOOKUP(N1040,Keys!$D$3:$E$118,2)</f>
        <v>89511</v>
      </c>
      <c r="E1040" s="12" t="str">
        <f>VLOOKUP(G1040,Keys!$A$3:$B$30,2)</f>
        <v>Commercial - General -- Square Foot Values</v>
      </c>
      <c r="F1040" s="19" t="str">
        <f t="shared" si="128"/>
        <v>EFL</v>
      </c>
      <c r="G1040" s="21" t="str">
        <f t="shared" si="129"/>
        <v>Q</v>
      </c>
      <c r="H1040" s="26" t="str">
        <f t="shared" si="131"/>
        <v>ftp://wcftp.washoecounty.us/outtoworld/Neighborhood_Atlas/EF.pdf</v>
      </c>
      <c r="I1040" s="30" t="str">
        <f t="shared" si="132"/>
        <v>https://www2.washoecounty.us/assessor/cama/search_download.php?command=dnld&amp;list=nbcsearch&amp;nbc=EFLQ</v>
      </c>
      <c r="J1040" s="11" t="s">
        <v>1279</v>
      </c>
      <c r="K1040" s="23" t="s">
        <v>667</v>
      </c>
      <c r="N1040" s="12" t="str">
        <f t="shared" si="133"/>
        <v>EF</v>
      </c>
      <c r="O1040" s="12" t="str">
        <f t="shared" si="134"/>
        <v>E</v>
      </c>
      <c r="P1040" s="12" t="str">
        <f t="shared" si="135"/>
        <v>Q</v>
      </c>
    </row>
    <row r="1041" spans="1:16" x14ac:dyDescent="0.3">
      <c r="A1041" s="16" t="str">
        <f t="shared" si="130"/>
        <v>Double Diamond Office</v>
      </c>
      <c r="B1041" s="52" t="str">
        <f>VLOOKUP(N1041,Keys!$I$3:$J$21,2)</f>
        <v>South Washoe County</v>
      </c>
      <c r="C1041" s="52" t="str">
        <f>VLOOKUP(D1041,Keys!$Q$3:$S$31,2)</f>
        <v xml:space="preserve">Reno,  Galena, Pleasant Valley, Steamboat, Virginia Foothills       </v>
      </c>
      <c r="D1041" s="57">
        <f>VLOOKUP(N1041,Keys!$D$3:$E$118,2)</f>
        <v>89511</v>
      </c>
      <c r="E1041" s="12" t="str">
        <f>VLOOKUP(G1041,Keys!$A$3:$B$30,2)</f>
        <v>Office -- Square Foot Values</v>
      </c>
      <c r="F1041" s="19" t="str">
        <f t="shared" si="128"/>
        <v>EFO</v>
      </c>
      <c r="G1041" s="21" t="str">
        <f t="shared" si="129"/>
        <v>O</v>
      </c>
      <c r="H1041" s="26" t="str">
        <f t="shared" si="131"/>
        <v>ftp://wcftp.washoecounty.us/outtoworld/Neighborhood_Atlas/EF.pdf</v>
      </c>
      <c r="I1041" s="30" t="str">
        <f t="shared" si="132"/>
        <v>https://www2.washoecounty.us/assessor/cama/search_download.php?command=dnld&amp;list=nbcsearch&amp;nbc=EFOO</v>
      </c>
      <c r="J1041" s="11" t="s">
        <v>1279</v>
      </c>
      <c r="K1041" s="23" t="s">
        <v>670</v>
      </c>
      <c r="N1041" s="12" t="str">
        <f t="shared" si="133"/>
        <v>EF</v>
      </c>
      <c r="O1041" s="12" t="str">
        <f t="shared" si="134"/>
        <v>E</v>
      </c>
      <c r="P1041" s="12" t="str">
        <f t="shared" si="135"/>
        <v>O</v>
      </c>
    </row>
    <row r="1042" spans="1:16" x14ac:dyDescent="0.3">
      <c r="A1042" s="16" t="str">
        <f t="shared" si="130"/>
        <v>Double Diamond Industrial</v>
      </c>
      <c r="B1042" s="52" t="str">
        <f>VLOOKUP(N1042,Keys!$I$3:$J$21,2)</f>
        <v>South Washoe County</v>
      </c>
      <c r="C1042" s="52" t="str">
        <f>VLOOKUP(D1042,Keys!$Q$3:$S$31,2)</f>
        <v xml:space="preserve">Reno,  Galena, Pleasant Valley, Steamboat, Virginia Foothills       </v>
      </c>
      <c r="D1042" s="57">
        <f>VLOOKUP(N1042,Keys!$D$3:$E$118,2)</f>
        <v>89511</v>
      </c>
      <c r="E1042" s="12" t="str">
        <f>VLOOKUP(G1042,Keys!$A$3:$B$30,2)</f>
        <v>Industrial -- Square Foot Values</v>
      </c>
      <c r="F1042" s="19" t="str">
        <f t="shared" si="128"/>
        <v>EFR</v>
      </c>
      <c r="G1042" s="21" t="str">
        <f t="shared" si="129"/>
        <v>U</v>
      </c>
      <c r="H1042" s="26" t="str">
        <f t="shared" si="131"/>
        <v>ftp://wcftp.washoecounty.us/outtoworld/Neighborhood_Atlas/EF.pdf</v>
      </c>
      <c r="I1042" s="30" t="str">
        <f t="shared" si="132"/>
        <v>https://www2.washoecounty.us/assessor/cama/search_download.php?command=dnld&amp;list=nbcsearch&amp;nbc=EFRU</v>
      </c>
      <c r="J1042" s="11" t="s">
        <v>1279</v>
      </c>
      <c r="K1042" s="23" t="s">
        <v>673</v>
      </c>
      <c r="N1042" s="12" t="str">
        <f t="shared" si="133"/>
        <v>EF</v>
      </c>
      <c r="O1042" s="12" t="str">
        <f t="shared" si="134"/>
        <v>E</v>
      </c>
      <c r="P1042" s="12" t="str">
        <f t="shared" si="135"/>
        <v>U</v>
      </c>
    </row>
    <row r="1043" spans="1:16" x14ac:dyDescent="0.3">
      <c r="A1043" s="16" t="str">
        <f t="shared" si="130"/>
        <v>Catch all designation</v>
      </c>
      <c r="B1043" s="52" t="str">
        <f>VLOOKUP(N1043,Keys!$I$3:$J$21,2)</f>
        <v>South Washoe County</v>
      </c>
      <c r="C1043" s="52" t="str">
        <f>VLOOKUP(D1043,Keys!$Q$3:$S$31,2)</f>
        <v xml:space="preserve">Reno,  Galena, Pleasant Valley, Steamboat, Virginia Foothills       </v>
      </c>
      <c r="D1043" s="57">
        <f>VLOOKUP(N1043,Keys!$D$3:$E$118,2)</f>
        <v>89511</v>
      </c>
      <c r="E1043" s="12" t="str">
        <f>VLOOKUP(G1043,Keys!$A$3:$B$30,2)</f>
        <v>Centrally Assessed</v>
      </c>
      <c r="F1043" s="19" t="str">
        <f t="shared" si="128"/>
        <v>EFZ</v>
      </c>
      <c r="G1043" s="21" t="str">
        <f t="shared" si="129"/>
        <v>Z</v>
      </c>
      <c r="H1043" s="26" t="str">
        <f t="shared" si="131"/>
        <v>ftp://wcftp.washoecounty.us/outtoworld/Neighborhood_Atlas/EF.pdf</v>
      </c>
      <c r="I1043" s="30" t="str">
        <f t="shared" si="132"/>
        <v>https://www2.washoecounty.us/assessor/cama/search_download.php?command=dnld&amp;list=nbcsearch&amp;nbc=EFZZ</v>
      </c>
      <c r="J1043" s="11" t="s">
        <v>1279</v>
      </c>
      <c r="K1043" s="23" t="s">
        <v>676</v>
      </c>
      <c r="N1043" s="12" t="str">
        <f t="shared" si="133"/>
        <v>EF</v>
      </c>
      <c r="O1043" s="12" t="str">
        <f t="shared" si="134"/>
        <v>E</v>
      </c>
      <c r="P1043" s="12" t="str">
        <f t="shared" si="135"/>
        <v>Z</v>
      </c>
    </row>
    <row r="1044" spans="1:16" x14ac:dyDescent="0.3">
      <c r="A1044" s="16" t="str">
        <f t="shared" si="130"/>
        <v>Ave/Good 3.5</v>
      </c>
      <c r="B1044" s="52" t="str">
        <f>VLOOKUP(N1044,Keys!$I$3:$J$21,2)</f>
        <v>South Washoe County</v>
      </c>
      <c r="C1044" s="52" t="str">
        <f>VLOOKUP(D1044,Keys!$Q$3:$S$31,2)</f>
        <v xml:space="preserve">Reno,  Mogul, Somersett         </v>
      </c>
      <c r="D1044" s="57">
        <f>VLOOKUP(N1044,Keys!$D$3:$E$118,2)</f>
        <v>89523</v>
      </c>
      <c r="E1044" s="12" t="str">
        <f>VLOOKUP(G1044,Keys!$A$3:$B$30,2)</f>
        <v>SFR 6,000 - 9,000 Sf Zoning -- Site Values</v>
      </c>
      <c r="F1044" s="19" t="str">
        <f t="shared" si="128"/>
        <v>FAA</v>
      </c>
      <c r="G1044" s="21" t="str">
        <f t="shared" si="129"/>
        <v>C</v>
      </c>
      <c r="H1044" s="26" t="str">
        <f t="shared" si="131"/>
        <v>ftp://wcftp.washoecounty.us/outtoworld/Neighborhood_Atlas/FA.pdf</v>
      </c>
      <c r="I1044" s="30" t="str">
        <f t="shared" si="132"/>
        <v>https://www2.washoecounty.us/assessor/cama/search_download.php?command=dnld&amp;list=nbcsearch&amp;nbc=FAAC</v>
      </c>
      <c r="J1044" s="11" t="s">
        <v>1279</v>
      </c>
      <c r="K1044" s="23" t="s">
        <v>679</v>
      </c>
      <c r="N1044" s="12" t="str">
        <f t="shared" si="133"/>
        <v>FA</v>
      </c>
      <c r="O1044" s="12" t="str">
        <f t="shared" si="134"/>
        <v>F</v>
      </c>
      <c r="P1044" s="12" t="str">
        <f t="shared" si="135"/>
        <v>C</v>
      </c>
    </row>
    <row r="1045" spans="1:16" x14ac:dyDescent="0.3">
      <c r="A1045" s="16" t="str">
        <f t="shared" si="130"/>
        <v>Silverstar</v>
      </c>
      <c r="B1045" s="52" t="str">
        <f>VLOOKUP(N1045,Keys!$I$3:$J$21,2)</f>
        <v>South Washoe County</v>
      </c>
      <c r="C1045" s="52" t="str">
        <f>VLOOKUP(D1045,Keys!$Q$3:$S$31,2)</f>
        <v xml:space="preserve">Reno,  Mogul, Somersett         </v>
      </c>
      <c r="D1045" s="57">
        <f>VLOOKUP(N1045,Keys!$D$3:$E$118,2)</f>
        <v>89523</v>
      </c>
      <c r="E1045" s="12" t="str">
        <f>VLOOKUP(G1045,Keys!$A$3:$B$30,2)</f>
        <v>SFR 6,000 - 9,000 Sf Zoning -- Site Values</v>
      </c>
      <c r="F1045" s="19" t="str">
        <f t="shared" si="128"/>
        <v>FAB</v>
      </c>
      <c r="G1045" s="21" t="str">
        <f t="shared" si="129"/>
        <v>C</v>
      </c>
      <c r="H1045" s="26" t="str">
        <f t="shared" si="131"/>
        <v>ftp://wcftp.washoecounty.us/outtoworld/Neighborhood_Atlas/FA.pdf</v>
      </c>
      <c r="I1045" s="30" t="str">
        <f t="shared" si="132"/>
        <v>https://www2.washoecounty.us/assessor/cama/search_download.php?command=dnld&amp;list=nbcsearch&amp;nbc=FABC</v>
      </c>
      <c r="J1045" s="11" t="s">
        <v>1279</v>
      </c>
      <c r="K1045" s="23" t="s">
        <v>682</v>
      </c>
      <c r="N1045" s="12" t="str">
        <f t="shared" si="133"/>
        <v>FA</v>
      </c>
      <c r="O1045" s="12" t="str">
        <f t="shared" si="134"/>
        <v>F</v>
      </c>
      <c r="P1045" s="12" t="str">
        <f t="shared" si="135"/>
        <v>C</v>
      </c>
    </row>
    <row r="1046" spans="1:16" x14ac:dyDescent="0.3">
      <c r="A1046" s="16" t="str">
        <f t="shared" si="130"/>
        <v>Cluster Homes</v>
      </c>
      <c r="B1046" s="52" t="str">
        <f>VLOOKUP(N1046,Keys!$I$3:$J$21,2)</f>
        <v>South Washoe County</v>
      </c>
      <c r="C1046" s="52" t="str">
        <f>VLOOKUP(D1046,Keys!$Q$3:$S$31,2)</f>
        <v xml:space="preserve">Reno,  Mogul, Somersett         </v>
      </c>
      <c r="D1046" s="57">
        <f>VLOOKUP(N1046,Keys!$D$3:$E$118,2)</f>
        <v>89523</v>
      </c>
      <c r="E1046" s="12" t="str">
        <f>VLOOKUP(G1046,Keys!$A$3:$B$30,2)</f>
        <v>Condos / Townhouse - Site Values</v>
      </c>
      <c r="F1046" s="19" t="str">
        <f t="shared" si="128"/>
        <v>FAD</v>
      </c>
      <c r="G1046" s="21" t="str">
        <f t="shared" si="129"/>
        <v>A</v>
      </c>
      <c r="H1046" s="26" t="str">
        <f t="shared" si="131"/>
        <v>ftp://wcftp.washoecounty.us/outtoworld/Neighborhood_Atlas/FA.pdf</v>
      </c>
      <c r="I1046" s="30" t="str">
        <f t="shared" si="132"/>
        <v>https://www2.washoecounty.us/assessor/cama/search_download.php?command=dnld&amp;list=nbcsearch&amp;nbc=FADA</v>
      </c>
      <c r="J1046" s="11" t="s">
        <v>1279</v>
      </c>
      <c r="K1046" s="23" t="s">
        <v>685</v>
      </c>
      <c r="N1046" s="12" t="str">
        <f t="shared" si="133"/>
        <v>FA</v>
      </c>
      <c r="O1046" s="12" t="str">
        <f t="shared" si="134"/>
        <v>F</v>
      </c>
      <c r="P1046" s="12" t="str">
        <f t="shared" si="135"/>
        <v>A</v>
      </c>
    </row>
    <row r="1047" spans="1:16" x14ac:dyDescent="0.3">
      <c r="A1047" s="16" t="str">
        <f t="shared" si="130"/>
        <v>Very Good (5.0) SFRs</v>
      </c>
      <c r="B1047" s="52" t="str">
        <f>VLOOKUP(N1047,Keys!$I$3:$J$21,2)</f>
        <v>South Washoe County</v>
      </c>
      <c r="C1047" s="52" t="str">
        <f>VLOOKUP(D1047,Keys!$Q$3:$S$31,2)</f>
        <v xml:space="preserve">Reno,  Mogul, Somersett         </v>
      </c>
      <c r="D1047" s="57">
        <f>VLOOKUP(N1047,Keys!$D$3:$E$118,2)</f>
        <v>89523</v>
      </c>
      <c r="E1047" s="12" t="str">
        <f>VLOOKUP(G1047,Keys!$A$3:$B$30,2)</f>
        <v>SFR 12,000 - 15,000 Sf Zoning -- Site Values</v>
      </c>
      <c r="F1047" s="19" t="str">
        <f t="shared" si="128"/>
        <v>FAE</v>
      </c>
      <c r="G1047" s="21" t="str">
        <f t="shared" si="129"/>
        <v>D</v>
      </c>
      <c r="H1047" s="26" t="str">
        <f t="shared" si="131"/>
        <v>ftp://wcftp.washoecounty.us/outtoworld/Neighborhood_Atlas/FA.pdf</v>
      </c>
      <c r="I1047" s="30" t="str">
        <f t="shared" si="132"/>
        <v>https://www2.washoecounty.us/assessor/cama/search_download.php?command=dnld&amp;list=nbcsearch&amp;nbc=FAED</v>
      </c>
      <c r="J1047" s="11" t="s">
        <v>1279</v>
      </c>
      <c r="K1047" s="23" t="s">
        <v>688</v>
      </c>
      <c r="N1047" s="12" t="str">
        <f t="shared" si="133"/>
        <v>FA</v>
      </c>
      <c r="O1047" s="12" t="str">
        <f t="shared" si="134"/>
        <v>F</v>
      </c>
      <c r="P1047" s="12" t="str">
        <f t="shared" si="135"/>
        <v>D</v>
      </c>
    </row>
    <row r="1048" spans="1:16" x14ac:dyDescent="0.3">
      <c r="A1048" s="16" t="str">
        <f t="shared" si="130"/>
        <v>Del Webb</v>
      </c>
      <c r="B1048" s="52" t="str">
        <f>VLOOKUP(N1048,Keys!$I$3:$J$21,2)</f>
        <v>South Washoe County</v>
      </c>
      <c r="C1048" s="52" t="str">
        <f>VLOOKUP(D1048,Keys!$Q$3:$S$31,2)</f>
        <v xml:space="preserve">Reno,  Mogul, Somersett         </v>
      </c>
      <c r="D1048" s="57">
        <f>VLOOKUP(N1048,Keys!$D$3:$E$118,2)</f>
        <v>89523</v>
      </c>
      <c r="E1048" s="12" t="str">
        <f>VLOOKUP(G1048,Keys!$A$3:$B$30,2)</f>
        <v>SFR 6,000 - 9,000 Sf Zoning -- Site Values</v>
      </c>
      <c r="F1048" s="19" t="str">
        <f t="shared" si="128"/>
        <v>FAG</v>
      </c>
      <c r="G1048" s="21" t="str">
        <f t="shared" si="129"/>
        <v>C</v>
      </c>
      <c r="H1048" s="26" t="str">
        <f t="shared" si="131"/>
        <v>ftp://wcftp.washoecounty.us/outtoworld/Neighborhood_Atlas/FA.pdf</v>
      </c>
      <c r="I1048" s="30" t="str">
        <f t="shared" si="132"/>
        <v>https://www2.washoecounty.us/assessor/cama/search_download.php?command=dnld&amp;list=nbcsearch&amp;nbc=FAGC</v>
      </c>
      <c r="J1048" s="11" t="s">
        <v>1279</v>
      </c>
      <c r="K1048" s="23" t="s">
        <v>691</v>
      </c>
      <c r="N1048" s="12" t="str">
        <f t="shared" si="133"/>
        <v>FA</v>
      </c>
      <c r="O1048" s="12" t="str">
        <f t="shared" si="134"/>
        <v>F</v>
      </c>
      <c r="P1048" s="12" t="str">
        <f t="shared" si="135"/>
        <v>C</v>
      </c>
    </row>
    <row r="1049" spans="1:16" x14ac:dyDescent="0.3">
      <c r="A1049" s="16" t="str">
        <f t="shared" si="130"/>
        <v>Common Area</v>
      </c>
      <c r="B1049" s="52" t="str">
        <f>VLOOKUP(N1049,Keys!$I$3:$J$21,2)</f>
        <v>South Washoe County</v>
      </c>
      <c r="C1049" s="52" t="str">
        <f>VLOOKUP(D1049,Keys!$Q$3:$S$31,2)</f>
        <v xml:space="preserve">Reno,  Mogul, Somersett         </v>
      </c>
      <c r="D1049" s="57">
        <f>VLOOKUP(N1049,Keys!$D$3:$E$118,2)</f>
        <v>89523</v>
      </c>
      <c r="E1049" s="12" t="str">
        <f>VLOOKUP(G1049,Keys!$A$3:$B$30,2)</f>
        <v>Token Values -- Common Area / Splinters / Unbuildable</v>
      </c>
      <c r="F1049" s="19" t="str">
        <f t="shared" si="128"/>
        <v>FAV</v>
      </c>
      <c r="G1049" s="21" t="str">
        <f t="shared" si="129"/>
        <v>V</v>
      </c>
      <c r="H1049" s="26" t="str">
        <f t="shared" si="131"/>
        <v>ftp://wcftp.washoecounty.us/outtoworld/Neighborhood_Atlas/FA.pdf</v>
      </c>
      <c r="I1049" s="30" t="str">
        <f t="shared" si="132"/>
        <v>https://www2.washoecounty.us/assessor/cama/search_download.php?command=dnld&amp;list=nbcsearch&amp;nbc=FAVV</v>
      </c>
      <c r="J1049" s="11" t="s">
        <v>1279</v>
      </c>
      <c r="K1049" s="23" t="s">
        <v>694</v>
      </c>
      <c r="N1049" s="12" t="str">
        <f t="shared" si="133"/>
        <v>FA</v>
      </c>
      <c r="O1049" s="12" t="str">
        <f t="shared" si="134"/>
        <v>F</v>
      </c>
      <c r="P1049" s="12" t="str">
        <f t="shared" si="135"/>
        <v>V</v>
      </c>
    </row>
    <row r="1050" spans="1:16" x14ac:dyDescent="0.3">
      <c r="A1050" s="16" t="str">
        <f t="shared" si="130"/>
        <v>Peavine Meadows Estates</v>
      </c>
      <c r="B1050" s="52" t="str">
        <f>VLOOKUP(N1050,Keys!$I$3:$J$21,2)</f>
        <v>South Washoe County</v>
      </c>
      <c r="C1050" s="52" t="str">
        <f>VLOOKUP(D1050,Keys!$Q$3:$S$31,2)</f>
        <v xml:space="preserve">Reno,  Mogul, Somersett         </v>
      </c>
      <c r="D1050" s="57">
        <f>VLOOKUP(N1050,Keys!$D$3:$E$118,2)</f>
        <v>89523</v>
      </c>
      <c r="E1050" s="12" t="str">
        <f>VLOOKUP(G1050,Keys!$A$3:$B$30,2)</f>
        <v>SFR 1 Acre Zoning -- Site Values</v>
      </c>
      <c r="F1050" s="19" t="str">
        <f t="shared" si="128"/>
        <v>FBB</v>
      </c>
      <c r="G1050" s="21" t="str">
        <f t="shared" si="129"/>
        <v>F</v>
      </c>
      <c r="H1050" s="26" t="str">
        <f t="shared" si="131"/>
        <v>ftp://wcftp.washoecounty.us/outtoworld/Neighborhood_Atlas/FB.pdf</v>
      </c>
      <c r="I1050" s="30" t="str">
        <f t="shared" si="132"/>
        <v>https://www2.washoecounty.us/assessor/cama/search_download.php?command=dnld&amp;list=nbcsearch&amp;nbc=FBBF</v>
      </c>
      <c r="J1050" s="11" t="s">
        <v>1279</v>
      </c>
      <c r="K1050" s="23" t="s">
        <v>697</v>
      </c>
      <c r="N1050" s="12" t="str">
        <f t="shared" si="133"/>
        <v>FB</v>
      </c>
      <c r="O1050" s="12" t="str">
        <f t="shared" si="134"/>
        <v>F</v>
      </c>
      <c r="P1050" s="12" t="str">
        <f t="shared" si="135"/>
        <v>F</v>
      </c>
    </row>
    <row r="1051" spans="1:16" x14ac:dyDescent="0.3">
      <c r="A1051" s="16" t="str">
        <f t="shared" si="130"/>
        <v>Mule Deer Drive</v>
      </c>
      <c r="B1051" s="52" t="str">
        <f>VLOOKUP(N1051,Keys!$I$3:$J$21,2)</f>
        <v>South Washoe County</v>
      </c>
      <c r="C1051" s="52" t="str">
        <f>VLOOKUP(D1051,Keys!$Q$3:$S$31,2)</f>
        <v xml:space="preserve">Reno,  Mogul, Somersett         </v>
      </c>
      <c r="D1051" s="57">
        <f>VLOOKUP(N1051,Keys!$D$3:$E$118,2)</f>
        <v>89523</v>
      </c>
      <c r="E1051" s="12" t="str">
        <f>VLOOKUP(G1051,Keys!$A$3:$B$30,2)</f>
        <v>SFR 1 Acre Zoning -- Site Values</v>
      </c>
      <c r="F1051" s="19" t="str">
        <f t="shared" si="128"/>
        <v>FBE</v>
      </c>
      <c r="G1051" s="21" t="str">
        <f t="shared" si="129"/>
        <v>F</v>
      </c>
      <c r="H1051" s="26" t="str">
        <f t="shared" si="131"/>
        <v>ftp://wcftp.washoecounty.us/outtoworld/Neighborhood_Atlas/FB.pdf</v>
      </c>
      <c r="I1051" s="30" t="str">
        <f t="shared" si="132"/>
        <v>https://www2.washoecounty.us/assessor/cama/search_download.php?command=dnld&amp;list=nbcsearch&amp;nbc=FBEF</v>
      </c>
      <c r="J1051" s="11" t="s">
        <v>1279</v>
      </c>
      <c r="K1051" s="23" t="s">
        <v>700</v>
      </c>
      <c r="N1051" s="12" t="str">
        <f t="shared" si="133"/>
        <v>FB</v>
      </c>
      <c r="O1051" s="12" t="str">
        <f t="shared" si="134"/>
        <v>F</v>
      </c>
      <c r="P1051" s="12" t="str">
        <f t="shared" si="135"/>
        <v>F</v>
      </c>
    </row>
    <row r="1052" spans="1:16" x14ac:dyDescent="0.3">
      <c r="A1052" s="16" t="str">
        <f t="shared" si="130"/>
        <v>Government</v>
      </c>
      <c r="B1052" s="52" t="str">
        <f>VLOOKUP(N1052,Keys!$I$3:$J$21,2)</f>
        <v>South Washoe County</v>
      </c>
      <c r="C1052" s="52" t="str">
        <f>VLOOKUP(D1052,Keys!$Q$3:$S$31,2)</f>
        <v xml:space="preserve">Reno,  Mogul, Somersett         </v>
      </c>
      <c r="D1052" s="57">
        <f>VLOOKUP(N1052,Keys!$D$3:$E$118,2)</f>
        <v>89523</v>
      </c>
      <c r="E1052" s="12" t="str">
        <f>VLOOKUP(G1052,Keys!$A$3:$B$30,2)</f>
        <v>Centrally Assessed</v>
      </c>
      <c r="F1052" s="19" t="str">
        <f t="shared" si="128"/>
        <v>FBY</v>
      </c>
      <c r="G1052" s="21" t="str">
        <f t="shared" si="129"/>
        <v>Y</v>
      </c>
      <c r="H1052" s="26" t="str">
        <f t="shared" si="131"/>
        <v>ftp://wcftp.washoecounty.us/outtoworld/Neighborhood_Atlas/FB.pdf</v>
      </c>
      <c r="I1052" s="30" t="str">
        <f t="shared" si="132"/>
        <v>https://www2.washoecounty.us/assessor/cama/search_download.php?command=dnld&amp;list=nbcsearch&amp;nbc=FBYY</v>
      </c>
      <c r="J1052" s="11" t="s">
        <v>1279</v>
      </c>
      <c r="K1052" s="23" t="s">
        <v>703</v>
      </c>
      <c r="N1052" s="12" t="str">
        <f t="shared" si="133"/>
        <v>FB</v>
      </c>
      <c r="O1052" s="12" t="str">
        <f t="shared" si="134"/>
        <v>F</v>
      </c>
      <c r="P1052" s="12" t="str">
        <f t="shared" si="135"/>
        <v>Y</v>
      </c>
    </row>
    <row r="1053" spans="1:16" x14ac:dyDescent="0.3">
      <c r="A1053" s="16" t="str">
        <f t="shared" si="130"/>
        <v>Gold Ranch Casino</v>
      </c>
      <c r="B1053" s="52" t="str">
        <f>VLOOKUP(N1053,Keys!$I$3:$J$21,2)</f>
        <v>South Washoe County</v>
      </c>
      <c r="C1053" s="52" t="str">
        <f>VLOOKUP(D1053,Keys!$Q$3:$S$31,2)</f>
        <v xml:space="preserve">Verdi            </v>
      </c>
      <c r="D1053" s="57">
        <f>VLOOKUP(N1053,Keys!$D$3:$E$118,2)</f>
        <v>89439</v>
      </c>
      <c r="E1053" s="12" t="str">
        <f>VLOOKUP(G1053,Keys!$A$3:$B$30,2)</f>
        <v>Casino -- Square Foot Values</v>
      </c>
      <c r="F1053" s="19" t="str">
        <f t="shared" si="128"/>
        <v>FCA</v>
      </c>
      <c r="G1053" s="21" t="str">
        <f t="shared" si="129"/>
        <v>S</v>
      </c>
      <c r="H1053" s="26" t="str">
        <f t="shared" si="131"/>
        <v>ftp://wcftp.washoecounty.us/outtoworld/Neighborhood_Atlas/FC.pdf</v>
      </c>
      <c r="I1053" s="30" t="str">
        <f t="shared" si="132"/>
        <v>https://www2.washoecounty.us/assessor/cama/search_download.php?command=dnld&amp;list=nbcsearch&amp;nbc=FCAS</v>
      </c>
      <c r="J1053" s="11" t="s">
        <v>1279</v>
      </c>
      <c r="K1053" s="23" t="s">
        <v>706</v>
      </c>
      <c r="N1053" s="12" t="str">
        <f t="shared" si="133"/>
        <v>FC</v>
      </c>
      <c r="O1053" s="12" t="str">
        <f t="shared" si="134"/>
        <v>F</v>
      </c>
      <c r="P1053" s="12" t="str">
        <f t="shared" si="135"/>
        <v>S</v>
      </c>
    </row>
    <row r="1054" spans="1:16" x14ac:dyDescent="0.3">
      <c r="A1054" s="16" t="str">
        <f t="shared" si="130"/>
        <v>Sunrise Creek Sub</v>
      </c>
      <c r="B1054" s="52" t="str">
        <f>VLOOKUP(N1054,Keys!$I$3:$J$21,2)</f>
        <v>South Washoe County</v>
      </c>
      <c r="C1054" s="52" t="str">
        <f>VLOOKUP(D1054,Keys!$Q$3:$S$31,2)</f>
        <v xml:space="preserve">Verdi            </v>
      </c>
      <c r="D1054" s="57">
        <f>VLOOKUP(N1054,Keys!$D$3:$E$118,2)</f>
        <v>89439</v>
      </c>
      <c r="E1054" s="12" t="str">
        <f>VLOOKUP(G1054,Keys!$A$3:$B$30,2)</f>
        <v>SFR 1 Acre Zoning -- Site Values</v>
      </c>
      <c r="F1054" s="19" t="str">
        <f t="shared" si="128"/>
        <v>FCD</v>
      </c>
      <c r="G1054" s="21" t="str">
        <f t="shared" si="129"/>
        <v>F</v>
      </c>
      <c r="H1054" s="26" t="str">
        <f t="shared" si="131"/>
        <v>ftp://wcftp.washoecounty.us/outtoworld/Neighborhood_Atlas/FC.pdf</v>
      </c>
      <c r="I1054" s="30" t="str">
        <f t="shared" si="132"/>
        <v>https://www2.washoecounty.us/assessor/cama/search_download.php?command=dnld&amp;list=nbcsearch&amp;nbc=FCDF</v>
      </c>
      <c r="J1054" s="11" t="s">
        <v>1279</v>
      </c>
      <c r="K1054" s="23" t="s">
        <v>709</v>
      </c>
      <c r="N1054" s="12" t="str">
        <f t="shared" si="133"/>
        <v>FC</v>
      </c>
      <c r="O1054" s="12" t="str">
        <f t="shared" si="134"/>
        <v>F</v>
      </c>
      <c r="P1054" s="12" t="str">
        <f t="shared" si="135"/>
        <v>F</v>
      </c>
    </row>
    <row r="1055" spans="1:16" x14ac:dyDescent="0.3">
      <c r="A1055" s="16" t="str">
        <f t="shared" si="130"/>
        <v>River Pines</v>
      </c>
      <c r="B1055" s="52" t="str">
        <f>VLOOKUP(N1055,Keys!$I$3:$J$21,2)</f>
        <v>South Washoe County</v>
      </c>
      <c r="C1055" s="52" t="str">
        <f>VLOOKUP(D1055,Keys!$Q$3:$S$31,2)</f>
        <v xml:space="preserve">Verdi            </v>
      </c>
      <c r="D1055" s="57">
        <f>VLOOKUP(N1055,Keys!$D$3:$E$118,2)</f>
        <v>89439</v>
      </c>
      <c r="E1055" s="12" t="str">
        <f>VLOOKUP(G1055,Keys!$A$3:$B$30,2)</f>
        <v>SFR 1 Acre Zoning -- Site Values</v>
      </c>
      <c r="F1055" s="19" t="str">
        <f t="shared" si="128"/>
        <v>FCF</v>
      </c>
      <c r="G1055" s="21" t="str">
        <f t="shared" si="129"/>
        <v>F</v>
      </c>
      <c r="H1055" s="26" t="str">
        <f t="shared" si="131"/>
        <v>ftp://wcftp.washoecounty.us/outtoworld/Neighborhood_Atlas/FC.pdf</v>
      </c>
      <c r="I1055" s="30" t="str">
        <f t="shared" si="132"/>
        <v>https://www2.washoecounty.us/assessor/cama/search_download.php?command=dnld&amp;list=nbcsearch&amp;nbc=FCFF</v>
      </c>
      <c r="J1055" s="11" t="s">
        <v>1279</v>
      </c>
      <c r="K1055" s="23" t="s">
        <v>712</v>
      </c>
      <c r="N1055" s="12" t="str">
        <f t="shared" si="133"/>
        <v>FC</v>
      </c>
      <c r="O1055" s="12" t="str">
        <f t="shared" si="134"/>
        <v>F</v>
      </c>
      <c r="P1055" s="12" t="str">
        <f t="shared" si="135"/>
        <v>F</v>
      </c>
    </row>
    <row r="1056" spans="1:16" x14ac:dyDescent="0.3">
      <c r="A1056" s="16" t="str">
        <f t="shared" si="130"/>
        <v>Downtown Verdi</v>
      </c>
      <c r="B1056" s="52" t="str">
        <f>VLOOKUP(N1056,Keys!$I$3:$J$21,2)</f>
        <v>South Washoe County</v>
      </c>
      <c r="C1056" s="52" t="str">
        <f>VLOOKUP(D1056,Keys!$Q$3:$S$31,2)</f>
        <v xml:space="preserve">Verdi            </v>
      </c>
      <c r="D1056" s="57">
        <f>VLOOKUP(N1056,Keys!$D$3:$E$118,2)</f>
        <v>89439</v>
      </c>
      <c r="E1056" s="12" t="str">
        <f>VLOOKUP(G1056,Keys!$A$3:$B$30,2)</f>
        <v>SFR &lt; 6,000 Sf -- Patio Homes -- Site Values</v>
      </c>
      <c r="F1056" s="19" t="str">
        <f t="shared" si="128"/>
        <v>FCJ</v>
      </c>
      <c r="G1056" s="21" t="str">
        <f t="shared" si="129"/>
        <v>B</v>
      </c>
      <c r="H1056" s="26" t="str">
        <f t="shared" si="131"/>
        <v>ftp://wcftp.washoecounty.us/outtoworld/Neighborhood_Atlas/FC.pdf</v>
      </c>
      <c r="I1056" s="30" t="str">
        <f t="shared" si="132"/>
        <v>https://www2.washoecounty.us/assessor/cama/search_download.php?command=dnld&amp;list=nbcsearch&amp;nbc=FCJB</v>
      </c>
      <c r="J1056" s="11" t="s">
        <v>1279</v>
      </c>
      <c r="K1056" s="23" t="s">
        <v>715</v>
      </c>
      <c r="N1056" s="12" t="str">
        <f t="shared" si="133"/>
        <v>FC</v>
      </c>
      <c r="O1056" s="12" t="str">
        <f t="shared" si="134"/>
        <v>F</v>
      </c>
      <c r="P1056" s="12" t="str">
        <f t="shared" si="135"/>
        <v>B</v>
      </c>
    </row>
    <row r="1057" spans="1:16" x14ac:dyDescent="0.3">
      <c r="A1057" s="16" t="str">
        <f t="shared" si="130"/>
        <v>Blue Heron Park</v>
      </c>
      <c r="B1057" s="52" t="str">
        <f>VLOOKUP(N1057,Keys!$I$3:$J$21,2)</f>
        <v>South Washoe County</v>
      </c>
      <c r="C1057" s="52" t="str">
        <f>VLOOKUP(D1057,Keys!$Q$3:$S$31,2)</f>
        <v xml:space="preserve">Verdi            </v>
      </c>
      <c r="D1057" s="57">
        <f>VLOOKUP(N1057,Keys!$D$3:$E$118,2)</f>
        <v>89439</v>
      </c>
      <c r="E1057" s="12" t="str">
        <f>VLOOKUP(G1057,Keys!$A$3:$B$30,2)</f>
        <v>SFR 1 Acre Zoning -- Site Values</v>
      </c>
      <c r="F1057" s="19" t="str">
        <f t="shared" si="128"/>
        <v>FCM</v>
      </c>
      <c r="G1057" s="21" t="str">
        <f t="shared" si="129"/>
        <v>F</v>
      </c>
      <c r="H1057" s="26" t="str">
        <f t="shared" si="131"/>
        <v>ftp://wcftp.washoecounty.us/outtoworld/Neighborhood_Atlas/FC.pdf</v>
      </c>
      <c r="I1057" s="30" t="str">
        <f t="shared" si="132"/>
        <v>https://www2.washoecounty.us/assessor/cama/search_download.php?command=dnld&amp;list=nbcsearch&amp;nbc=FCMF</v>
      </c>
      <c r="J1057" s="11" t="s">
        <v>1279</v>
      </c>
      <c r="K1057" s="23" t="s">
        <v>718</v>
      </c>
      <c r="N1057" s="12" t="str">
        <f t="shared" si="133"/>
        <v>FC</v>
      </c>
      <c r="O1057" s="12" t="str">
        <f t="shared" si="134"/>
        <v>F</v>
      </c>
      <c r="P1057" s="12" t="str">
        <f t="shared" si="135"/>
        <v>F</v>
      </c>
    </row>
    <row r="1058" spans="1:16" x14ac:dyDescent="0.3">
      <c r="A1058" s="16" t="str">
        <f t="shared" si="130"/>
        <v>10 Acre Parcels</v>
      </c>
      <c r="B1058" s="52" t="str">
        <f>VLOOKUP(N1058,Keys!$I$3:$J$21,2)</f>
        <v>South Washoe County</v>
      </c>
      <c r="C1058" s="52" t="str">
        <f>VLOOKUP(D1058,Keys!$Q$3:$S$31,2)</f>
        <v xml:space="preserve">Verdi            </v>
      </c>
      <c r="D1058" s="57">
        <f>VLOOKUP(N1058,Keys!$D$3:$E$118,2)</f>
        <v>89439</v>
      </c>
      <c r="E1058" s="12" t="str">
        <f>VLOOKUP(G1058,Keys!$A$3:$B$30,2)</f>
        <v>SFR 10 Acre Zoning -- Site Values / Per Acre</v>
      </c>
      <c r="F1058" s="19" t="str">
        <f t="shared" si="128"/>
        <v>FCP</v>
      </c>
      <c r="G1058" s="21" t="str">
        <f t="shared" si="129"/>
        <v>I</v>
      </c>
      <c r="H1058" s="26" t="str">
        <f t="shared" si="131"/>
        <v>ftp://wcftp.washoecounty.us/outtoworld/Neighborhood_Atlas/FC.pdf</v>
      </c>
      <c r="I1058" s="30" t="str">
        <f t="shared" si="132"/>
        <v>https://www2.washoecounty.us/assessor/cama/search_download.php?command=dnld&amp;list=nbcsearch&amp;nbc=FCPI</v>
      </c>
      <c r="J1058" s="11" t="s">
        <v>1279</v>
      </c>
      <c r="K1058" s="23" t="s">
        <v>721</v>
      </c>
      <c r="N1058" s="12" t="str">
        <f t="shared" si="133"/>
        <v>FC</v>
      </c>
      <c r="O1058" s="12" t="str">
        <f t="shared" si="134"/>
        <v>F</v>
      </c>
      <c r="P1058" s="12" t="str">
        <f t="shared" si="135"/>
        <v>I</v>
      </c>
    </row>
    <row r="1059" spans="1:16" x14ac:dyDescent="0.3">
      <c r="A1059" s="16" t="str">
        <f t="shared" si="130"/>
        <v>Buckbrush Drive SFRs</v>
      </c>
      <c r="B1059" s="52" t="str">
        <f>VLOOKUP(N1059,Keys!$I$3:$J$21,2)</f>
        <v>South Washoe County</v>
      </c>
      <c r="C1059" s="52" t="str">
        <f>VLOOKUP(D1059,Keys!$Q$3:$S$31,2)</f>
        <v xml:space="preserve">Verdi            </v>
      </c>
      <c r="D1059" s="57">
        <f>VLOOKUP(N1059,Keys!$D$3:$E$118,2)</f>
        <v>89439</v>
      </c>
      <c r="E1059" s="12" t="str">
        <f>VLOOKUP(G1059,Keys!$A$3:$B$30,2)</f>
        <v>SFR 1 Acre Zoning -- Site Values</v>
      </c>
      <c r="F1059" s="19" t="str">
        <f t="shared" si="128"/>
        <v>FCT</v>
      </c>
      <c r="G1059" s="21" t="str">
        <f t="shared" si="129"/>
        <v>F</v>
      </c>
      <c r="H1059" s="26" t="str">
        <f t="shared" si="131"/>
        <v>ftp://wcftp.washoecounty.us/outtoworld/Neighborhood_Atlas/FC.pdf</v>
      </c>
      <c r="I1059" s="30" t="str">
        <f t="shared" si="132"/>
        <v>https://www2.washoecounty.us/assessor/cama/search_download.php?command=dnld&amp;list=nbcsearch&amp;nbc=FCTF</v>
      </c>
      <c r="J1059" s="11" t="s">
        <v>1279</v>
      </c>
      <c r="K1059" s="23" t="s">
        <v>724</v>
      </c>
      <c r="N1059" s="12" t="str">
        <f t="shared" si="133"/>
        <v>FC</v>
      </c>
      <c r="O1059" s="12" t="str">
        <f t="shared" si="134"/>
        <v>F</v>
      </c>
      <c r="P1059" s="12" t="str">
        <f t="shared" si="135"/>
        <v>F</v>
      </c>
    </row>
    <row r="1060" spans="1:16" x14ac:dyDescent="0.3">
      <c r="A1060" s="16" t="str">
        <f t="shared" si="130"/>
        <v>AG</v>
      </c>
      <c r="B1060" s="52" t="str">
        <f>VLOOKUP(N1060,Keys!$I$3:$J$21,2)</f>
        <v>South Washoe County</v>
      </c>
      <c r="C1060" s="52" t="str">
        <f>VLOOKUP(D1060,Keys!$Q$3:$S$31,2)</f>
        <v xml:space="preserve">Verdi            </v>
      </c>
      <c r="D1060" s="57">
        <f>VLOOKUP(N1060,Keys!$D$3:$E$118,2)</f>
        <v>89439</v>
      </c>
      <c r="E1060" s="12" t="str">
        <f>VLOOKUP(G1060,Keys!$A$3:$B$30,2)</f>
        <v>Possessory Interest Parcels</v>
      </c>
      <c r="F1060" s="19" t="str">
        <f t="shared" si="128"/>
        <v>FCW</v>
      </c>
      <c r="G1060" s="21" t="str">
        <f t="shared" si="129"/>
        <v>W</v>
      </c>
      <c r="H1060" s="26" t="str">
        <f t="shared" si="131"/>
        <v>ftp://wcftp.washoecounty.us/outtoworld/Neighborhood_Atlas/FC.pdf</v>
      </c>
      <c r="I1060" s="30" t="str">
        <f t="shared" si="132"/>
        <v>https://www2.washoecounty.us/assessor/cama/search_download.php?command=dnld&amp;list=nbcsearch&amp;nbc=FCWW</v>
      </c>
      <c r="J1060" s="11" t="s">
        <v>1279</v>
      </c>
      <c r="K1060" s="23" t="s">
        <v>727</v>
      </c>
      <c r="N1060" s="12" t="str">
        <f t="shared" si="133"/>
        <v>FC</v>
      </c>
      <c r="O1060" s="12" t="str">
        <f t="shared" si="134"/>
        <v>F</v>
      </c>
      <c r="P1060" s="12" t="str">
        <f t="shared" si="135"/>
        <v>W</v>
      </c>
    </row>
    <row r="1061" spans="1:16" x14ac:dyDescent="0.3">
      <c r="A1061" s="16" t="str">
        <f t="shared" si="130"/>
        <v>Mining Claims</v>
      </c>
      <c r="B1061" s="52" t="str">
        <f>VLOOKUP(N1061,Keys!$I$3:$J$21,2)</f>
        <v>South Washoe County</v>
      </c>
      <c r="C1061" s="52" t="str">
        <f>VLOOKUP(D1061,Keys!$Q$3:$S$31,2)</f>
        <v xml:space="preserve">Reno,  Lawton          </v>
      </c>
      <c r="D1061" s="57">
        <f>VLOOKUP(N1061,Keys!$D$3:$E$118,2)</f>
        <v>89503</v>
      </c>
      <c r="E1061" s="12" t="str">
        <f>VLOOKUP(G1061,Keys!$A$3:$B$30,2)</f>
        <v>Centrally Assessed</v>
      </c>
      <c r="F1061" s="19" t="str">
        <f t="shared" si="128"/>
        <v>FDA</v>
      </c>
      <c r="G1061" s="21" t="str">
        <f t="shared" si="129"/>
        <v>Z</v>
      </c>
      <c r="H1061" s="26" t="str">
        <f t="shared" si="131"/>
        <v>ftp://wcftp.washoecounty.us/outtoworld/Neighborhood_Atlas/FD.pdf</v>
      </c>
      <c r="I1061" s="30" t="str">
        <f t="shared" si="132"/>
        <v>https://www2.washoecounty.us/assessor/cama/search_download.php?command=dnld&amp;list=nbcsearch&amp;nbc=FDAZ</v>
      </c>
      <c r="J1061" s="11" t="s">
        <v>1279</v>
      </c>
      <c r="K1061" s="23" t="s">
        <v>730</v>
      </c>
      <c r="N1061" s="12" t="str">
        <f t="shared" si="133"/>
        <v>FD</v>
      </c>
      <c r="O1061" s="12" t="str">
        <f t="shared" si="134"/>
        <v>F</v>
      </c>
      <c r="P1061" s="12" t="str">
        <f t="shared" si="135"/>
        <v>Z</v>
      </c>
    </row>
    <row r="1062" spans="1:16" x14ac:dyDescent="0.3">
      <c r="A1062" s="16" t="str">
        <f t="shared" si="130"/>
        <v>Miravelle West</v>
      </c>
      <c r="B1062" s="52" t="str">
        <f>VLOOKUP(N1062,Keys!$I$3:$J$21,2)</f>
        <v>Central Washoe County</v>
      </c>
      <c r="C1062" s="52" t="str">
        <f>VLOOKUP(D1062,Keys!$Q$3:$S$31,2)</f>
        <v>Reno,  Anderson Acres, Black Springs, Bordertown, Golden Valley, Lemmon Valley, Panther Valley, Rancho Haven, Red Rock, Sierra, Silver Knolls, Stead</v>
      </c>
      <c r="D1062" s="57">
        <f>VLOOKUP(N1062,Keys!$D$3:$E$118,2)</f>
        <v>89506</v>
      </c>
      <c r="E1062" s="12" t="str">
        <f>VLOOKUP(G1062,Keys!$A$3:$B$30,2)</f>
        <v>SFR &lt; 6,000 Sf -- Patio Homes -- Site Values</v>
      </c>
      <c r="F1062" s="19" t="str">
        <f t="shared" si="128"/>
        <v>GAA</v>
      </c>
      <c r="G1062" s="21" t="str">
        <f t="shared" si="129"/>
        <v>B</v>
      </c>
      <c r="H1062" s="26" t="str">
        <f t="shared" si="131"/>
        <v>ftp://wcftp.washoecounty.us/outtoworld/Neighborhood_Atlas/GA.pdf</v>
      </c>
      <c r="I1062" s="30" t="str">
        <f t="shared" si="132"/>
        <v>https://www2.washoecounty.us/assessor/cama/search_download.php?command=dnld&amp;list=nbcsearch&amp;nbc=GAAB</v>
      </c>
      <c r="J1062" s="11" t="s">
        <v>1279</v>
      </c>
      <c r="K1062" s="23" t="s">
        <v>733</v>
      </c>
      <c r="N1062" s="12" t="str">
        <f t="shared" si="133"/>
        <v>GA</v>
      </c>
      <c r="O1062" s="12" t="str">
        <f t="shared" si="134"/>
        <v>G</v>
      </c>
      <c r="P1062" s="12" t="str">
        <f t="shared" si="135"/>
        <v>B</v>
      </c>
    </row>
    <row r="1063" spans="1:16" x14ac:dyDescent="0.3">
      <c r="A1063" s="16" t="str">
        <f t="shared" si="130"/>
        <v>Golden Valley - Peavine Heights</v>
      </c>
      <c r="B1063" s="52" t="str">
        <f>VLOOKUP(N1063,Keys!$I$3:$J$21,2)</f>
        <v>Central Washoe County</v>
      </c>
      <c r="C1063" s="52" t="str">
        <f>VLOOKUP(D1063,Keys!$Q$3:$S$31,2)</f>
        <v>Reno,  Anderson Acres, Black Springs, Bordertown, Golden Valley, Lemmon Valley, Panther Valley, Rancho Haven, Red Rock, Sierra, Silver Knolls, Stead</v>
      </c>
      <c r="D1063" s="57">
        <f>VLOOKUP(N1063,Keys!$D$3:$E$118,2)</f>
        <v>89506</v>
      </c>
      <c r="E1063" s="12" t="str">
        <f>VLOOKUP(G1063,Keys!$A$3:$B$30,2)</f>
        <v>SFR 6,000 - 9,000 Sf Zoning -- Site Values</v>
      </c>
      <c r="F1063" s="19" t="str">
        <f t="shared" si="128"/>
        <v>GAD</v>
      </c>
      <c r="G1063" s="21" t="str">
        <f t="shared" si="129"/>
        <v>C</v>
      </c>
      <c r="H1063" s="26" t="str">
        <f t="shared" si="131"/>
        <v>ftp://wcftp.washoecounty.us/outtoworld/Neighborhood_Atlas/GA.pdf</v>
      </c>
      <c r="I1063" s="30" t="str">
        <f t="shared" si="132"/>
        <v>https://www2.washoecounty.us/assessor/cama/search_download.php?command=dnld&amp;list=nbcsearch&amp;nbc=GADC</v>
      </c>
      <c r="J1063" s="11" t="s">
        <v>1279</v>
      </c>
      <c r="K1063" s="23" t="s">
        <v>736</v>
      </c>
      <c r="N1063" s="12" t="str">
        <f t="shared" si="133"/>
        <v>GA</v>
      </c>
      <c r="O1063" s="12" t="str">
        <f t="shared" si="134"/>
        <v>G</v>
      </c>
      <c r="P1063" s="12" t="str">
        <f t="shared" si="135"/>
        <v>C</v>
      </c>
    </row>
    <row r="1064" spans="1:16" x14ac:dyDescent="0.3">
      <c r="A1064" s="16" t="str">
        <f t="shared" si="130"/>
        <v>Hillcrest Subdivision</v>
      </c>
      <c r="B1064" s="52" t="str">
        <f>VLOOKUP(N1064,Keys!$I$3:$J$21,2)</f>
        <v>Central Washoe County</v>
      </c>
      <c r="C1064" s="52" t="str">
        <f>VLOOKUP(D1064,Keys!$Q$3:$S$31,2)</f>
        <v>Reno,  Anderson Acres, Black Springs, Bordertown, Golden Valley, Lemmon Valley, Panther Valley, Rancho Haven, Red Rock, Sierra, Silver Knolls, Stead</v>
      </c>
      <c r="D1064" s="57">
        <f>VLOOKUP(N1064,Keys!$D$3:$E$118,2)</f>
        <v>89506</v>
      </c>
      <c r="E1064" s="12" t="str">
        <f>VLOOKUP(G1064,Keys!$A$3:$B$30,2)</f>
        <v>SFR 6,000 - 9,000 Sf Zoning -- Site Values</v>
      </c>
      <c r="F1064" s="19" t="str">
        <f t="shared" si="128"/>
        <v>GAF</v>
      </c>
      <c r="G1064" s="21" t="str">
        <f t="shared" si="129"/>
        <v>C</v>
      </c>
      <c r="H1064" s="26" t="str">
        <f t="shared" si="131"/>
        <v>ftp://wcftp.washoecounty.us/outtoworld/Neighborhood_Atlas/GA.pdf</v>
      </c>
      <c r="I1064" s="30" t="str">
        <f t="shared" si="132"/>
        <v>https://www2.washoecounty.us/assessor/cama/search_download.php?command=dnld&amp;list=nbcsearch&amp;nbc=GAFC</v>
      </c>
      <c r="J1064" s="11" t="s">
        <v>1279</v>
      </c>
      <c r="K1064" s="23" t="s">
        <v>739</v>
      </c>
      <c r="N1064" s="12" t="str">
        <f t="shared" si="133"/>
        <v>GA</v>
      </c>
      <c r="O1064" s="12" t="str">
        <f t="shared" si="134"/>
        <v>G</v>
      </c>
      <c r="P1064" s="12" t="str">
        <f t="shared" si="135"/>
        <v>C</v>
      </c>
    </row>
    <row r="1065" spans="1:16" x14ac:dyDescent="0.3">
      <c r="A1065" s="16" t="str">
        <f t="shared" si="130"/>
        <v>Sage Hills</v>
      </c>
      <c r="B1065" s="52" t="str">
        <f>VLOOKUP(N1065,Keys!$I$3:$J$21,2)</f>
        <v>Central Washoe County</v>
      </c>
      <c r="C1065" s="52" t="str">
        <f>VLOOKUP(D1065,Keys!$Q$3:$S$31,2)</f>
        <v>Reno,  Anderson Acres, Black Springs, Bordertown, Golden Valley, Lemmon Valley, Panther Valley, Rancho Haven, Red Rock, Sierra, Silver Knolls, Stead</v>
      </c>
      <c r="D1065" s="57">
        <f>VLOOKUP(N1065,Keys!$D$3:$E$118,2)</f>
        <v>89506</v>
      </c>
      <c r="E1065" s="12" t="str">
        <f>VLOOKUP(G1065,Keys!$A$3:$B$30,2)</f>
        <v>SFR 6,000 - 9,000 Sf Zoning -- Site Values</v>
      </c>
      <c r="F1065" s="19" t="str">
        <f t="shared" si="128"/>
        <v>GAI</v>
      </c>
      <c r="G1065" s="21" t="str">
        <f t="shared" si="129"/>
        <v>C</v>
      </c>
      <c r="H1065" s="26" t="str">
        <f t="shared" si="131"/>
        <v>ftp://wcftp.washoecounty.us/outtoworld/Neighborhood_Atlas/GA.pdf</v>
      </c>
      <c r="I1065" s="30" t="str">
        <f t="shared" si="132"/>
        <v>https://www2.washoecounty.us/assessor/cama/search_download.php?command=dnld&amp;list=nbcsearch&amp;nbc=GAIC</v>
      </c>
      <c r="J1065" s="11" t="s">
        <v>1279</v>
      </c>
      <c r="K1065" s="23" t="s">
        <v>742</v>
      </c>
      <c r="N1065" s="12" t="str">
        <f t="shared" si="133"/>
        <v>GA</v>
      </c>
      <c r="O1065" s="12" t="str">
        <f t="shared" si="134"/>
        <v>G</v>
      </c>
      <c r="P1065" s="12" t="str">
        <f t="shared" si="135"/>
        <v>C</v>
      </c>
    </row>
    <row r="1066" spans="1:16" x14ac:dyDescent="0.3">
      <c r="A1066" s="16" t="str">
        <f t="shared" si="130"/>
        <v>SFR land, (Acreage)</v>
      </c>
      <c r="B1066" s="52" t="str">
        <f>VLOOKUP(N1066,Keys!$I$3:$J$21,2)</f>
        <v>Central Washoe County</v>
      </c>
      <c r="C1066" s="52" t="str">
        <f>VLOOKUP(D1066,Keys!$Q$3:$S$31,2)</f>
        <v>Reno,  Anderson Acres, Black Springs, Bordertown, Golden Valley, Lemmon Valley, Panther Valley, Rancho Haven, Red Rock, Sierra, Silver Knolls, Stead</v>
      </c>
      <c r="D1066" s="57">
        <f>VLOOKUP(N1066,Keys!$D$3:$E$118,2)</f>
        <v>89506</v>
      </c>
      <c r="E1066" s="12" t="str">
        <f>VLOOKUP(G1066,Keys!$A$3:$B$30,2)</f>
        <v>Centrally Assessed</v>
      </c>
      <c r="F1066" s="19" t="str">
        <f t="shared" si="128"/>
        <v>GAL</v>
      </c>
      <c r="G1066" s="21" t="str">
        <f t="shared" si="129"/>
        <v>Z</v>
      </c>
      <c r="H1066" s="26" t="str">
        <f t="shared" si="131"/>
        <v>ftp://wcftp.washoecounty.us/outtoworld/Neighborhood_Atlas/GA.pdf</v>
      </c>
      <c r="I1066" s="30" t="str">
        <f t="shared" si="132"/>
        <v>https://www2.washoecounty.us/assessor/cama/search_download.php?command=dnld&amp;list=nbcsearch&amp;nbc=GALZ</v>
      </c>
      <c r="J1066" s="11" t="s">
        <v>1279</v>
      </c>
      <c r="K1066" s="23" t="s">
        <v>745</v>
      </c>
      <c r="N1066" s="12" t="str">
        <f t="shared" si="133"/>
        <v>GA</v>
      </c>
      <c r="O1066" s="12" t="str">
        <f t="shared" si="134"/>
        <v>G</v>
      </c>
      <c r="P1066" s="12" t="str">
        <f t="shared" si="135"/>
        <v>Z</v>
      </c>
    </row>
    <row r="1067" spans="1:16" x14ac:dyDescent="0.3">
      <c r="A1067" s="16" t="str">
        <f t="shared" si="130"/>
        <v>MH/SFRs</v>
      </c>
      <c r="B1067" s="52" t="str">
        <f>VLOOKUP(N1067,Keys!$I$3:$J$21,2)</f>
        <v>Central Washoe County</v>
      </c>
      <c r="C1067" s="52" t="str">
        <f>VLOOKUP(D1067,Keys!$Q$3:$S$31,2)</f>
        <v>Reno,  Anderson Acres, Black Springs, Bordertown, Golden Valley, Lemmon Valley, Panther Valley, Rancho Haven, Red Rock, Sierra, Silver Knolls, Stead</v>
      </c>
      <c r="D1067" s="57">
        <f>VLOOKUP(N1067,Keys!$D$3:$E$118,2)</f>
        <v>89506</v>
      </c>
      <c r="E1067" s="12" t="str">
        <f>VLOOKUP(G1067,Keys!$A$3:$B$30,2)</f>
        <v>SFR 1 Acre Zoning -- Site Values</v>
      </c>
      <c r="F1067" s="19" t="str">
        <f t="shared" si="128"/>
        <v>GAP</v>
      </c>
      <c r="G1067" s="21" t="str">
        <f t="shared" si="129"/>
        <v>F</v>
      </c>
      <c r="H1067" s="26" t="str">
        <f t="shared" si="131"/>
        <v>ftp://wcftp.washoecounty.us/outtoworld/Neighborhood_Atlas/GA.pdf</v>
      </c>
      <c r="I1067" s="30" t="str">
        <f t="shared" si="132"/>
        <v>https://www2.washoecounty.us/assessor/cama/search_download.php?command=dnld&amp;list=nbcsearch&amp;nbc=GAPF</v>
      </c>
      <c r="J1067" s="11" t="s">
        <v>1279</v>
      </c>
      <c r="K1067" s="23" t="s">
        <v>748</v>
      </c>
      <c r="N1067" s="12" t="str">
        <f t="shared" si="133"/>
        <v>GA</v>
      </c>
      <c r="O1067" s="12" t="str">
        <f t="shared" si="134"/>
        <v>G</v>
      </c>
      <c r="P1067" s="12" t="str">
        <f t="shared" si="135"/>
        <v>F</v>
      </c>
    </row>
    <row r="1068" spans="1:16" x14ac:dyDescent="0.3">
      <c r="A1068" s="16" t="str">
        <f t="shared" si="130"/>
        <v>Miravalle</v>
      </c>
      <c r="B1068" s="52" t="str">
        <f>VLOOKUP(N1068,Keys!$I$3:$J$21,2)</f>
        <v>Central Washoe County</v>
      </c>
      <c r="C1068" s="52" t="str">
        <f>VLOOKUP(D1068,Keys!$Q$3:$S$31,2)</f>
        <v>Reno,  Anderson Acres, Black Springs, Bordertown, Golden Valley, Lemmon Valley, Panther Valley, Rancho Haven, Red Rock, Sierra, Silver Knolls, Stead</v>
      </c>
      <c r="D1068" s="57">
        <f>VLOOKUP(N1068,Keys!$D$3:$E$118,2)</f>
        <v>89506</v>
      </c>
      <c r="E1068" s="12" t="str">
        <f>VLOOKUP(G1068,Keys!$A$3:$B$30,2)</f>
        <v>SFR 6,000 - 9,000 Sf Zoning -- Site Values</v>
      </c>
      <c r="F1068" s="19" t="str">
        <f t="shared" si="128"/>
        <v>GAT</v>
      </c>
      <c r="G1068" s="21" t="str">
        <f t="shared" si="129"/>
        <v>C</v>
      </c>
      <c r="H1068" s="26" t="str">
        <f t="shared" si="131"/>
        <v>ftp://wcftp.washoecounty.us/outtoworld/Neighborhood_Atlas/GA.pdf</v>
      </c>
      <c r="I1068" s="30" t="str">
        <f t="shared" si="132"/>
        <v>https://www2.washoecounty.us/assessor/cama/search_download.php?command=dnld&amp;list=nbcsearch&amp;nbc=GATC</v>
      </c>
      <c r="J1068" s="11" t="s">
        <v>1279</v>
      </c>
      <c r="K1068" s="23" t="s">
        <v>751</v>
      </c>
      <c r="N1068" s="12" t="str">
        <f t="shared" si="133"/>
        <v>GA</v>
      </c>
      <c r="O1068" s="12" t="str">
        <f t="shared" si="134"/>
        <v>G</v>
      </c>
      <c r="P1068" s="12" t="str">
        <f t="shared" si="135"/>
        <v>C</v>
      </c>
    </row>
    <row r="1069" spans="1:16" x14ac:dyDescent="0.3">
      <c r="A1069" s="16" t="str">
        <f t="shared" si="130"/>
        <v>Golden Valley 1 acre</v>
      </c>
      <c r="B1069" s="52" t="str">
        <f>VLOOKUP(N1069,Keys!$I$3:$J$21,2)</f>
        <v>Central Washoe County</v>
      </c>
      <c r="C1069" s="52" t="str">
        <f>VLOOKUP(D1069,Keys!$Q$3:$S$31,2)</f>
        <v>Reno,  Anderson Acres, Black Springs, Bordertown, Golden Valley, Lemmon Valley, Panther Valley, Rancho Haven, Red Rock, Sierra, Silver Knolls, Stead</v>
      </c>
      <c r="D1069" s="57">
        <f>VLOOKUP(N1069,Keys!$D$3:$E$118,2)</f>
        <v>89506</v>
      </c>
      <c r="E1069" s="12" t="str">
        <f>VLOOKUP(G1069,Keys!$A$3:$B$30,2)</f>
        <v>SFR 1 Acre Zoning -- Site Values</v>
      </c>
      <c r="F1069" s="19" t="str">
        <f t="shared" si="128"/>
        <v>GBA</v>
      </c>
      <c r="G1069" s="21" t="str">
        <f t="shared" si="129"/>
        <v>F</v>
      </c>
      <c r="H1069" s="26" t="str">
        <f t="shared" si="131"/>
        <v>ftp://wcftp.washoecounty.us/outtoworld/Neighborhood_Atlas/GB.pdf</v>
      </c>
      <c r="I1069" s="30" t="str">
        <f t="shared" si="132"/>
        <v>https://www2.washoecounty.us/assessor/cama/search_download.php?command=dnld&amp;list=nbcsearch&amp;nbc=GBAF</v>
      </c>
      <c r="J1069" s="11" t="s">
        <v>1279</v>
      </c>
      <c r="K1069" s="23" t="s">
        <v>754</v>
      </c>
      <c r="N1069" s="12" t="str">
        <f t="shared" si="133"/>
        <v>GB</v>
      </c>
      <c r="O1069" s="12" t="str">
        <f t="shared" si="134"/>
        <v>G</v>
      </c>
      <c r="P1069" s="12" t="str">
        <f t="shared" si="135"/>
        <v>F</v>
      </c>
    </row>
    <row r="1070" spans="1:16" x14ac:dyDescent="0.3">
      <c r="A1070" s="16" t="str">
        <f t="shared" si="130"/>
        <v>Golden Valley Commercial General</v>
      </c>
      <c r="B1070" s="52" t="str">
        <f>VLOOKUP(N1070,Keys!$I$3:$J$21,2)</f>
        <v>Central Washoe County</v>
      </c>
      <c r="C1070" s="52" t="str">
        <f>VLOOKUP(D1070,Keys!$Q$3:$S$31,2)</f>
        <v>Reno,  Anderson Acres, Black Springs, Bordertown, Golden Valley, Lemmon Valley, Panther Valley, Rancho Haven, Red Rock, Sierra, Silver Knolls, Stead</v>
      </c>
      <c r="D1070" s="57">
        <f>VLOOKUP(N1070,Keys!$D$3:$E$118,2)</f>
        <v>89506</v>
      </c>
      <c r="E1070" s="12" t="str">
        <f>VLOOKUP(G1070,Keys!$A$3:$B$30,2)</f>
        <v>Commercial - General -- Square Foot Values</v>
      </c>
      <c r="F1070" s="19" t="str">
        <f t="shared" si="128"/>
        <v>GBC</v>
      </c>
      <c r="G1070" s="21" t="str">
        <f t="shared" si="129"/>
        <v>Q</v>
      </c>
      <c r="H1070" s="26" t="str">
        <f t="shared" si="131"/>
        <v>ftp://wcftp.washoecounty.us/outtoworld/Neighborhood_Atlas/GB.pdf</v>
      </c>
      <c r="I1070" s="30" t="str">
        <f t="shared" si="132"/>
        <v>https://www2.washoecounty.us/assessor/cama/search_download.php?command=dnld&amp;list=nbcsearch&amp;nbc=GBCQ</v>
      </c>
      <c r="J1070" s="11" t="s">
        <v>1279</v>
      </c>
      <c r="K1070" s="23" t="s">
        <v>757</v>
      </c>
      <c r="N1070" s="12" t="str">
        <f t="shared" si="133"/>
        <v>GB</v>
      </c>
      <c r="O1070" s="12" t="str">
        <f t="shared" si="134"/>
        <v>G</v>
      </c>
      <c r="P1070" s="12" t="str">
        <f t="shared" si="135"/>
        <v>Q</v>
      </c>
    </row>
    <row r="1071" spans="1:16" x14ac:dyDescent="0.3">
      <c r="A1071" s="16" t="str">
        <f t="shared" si="130"/>
        <v>Ladera Ranch</v>
      </c>
      <c r="B1071" s="52" t="str">
        <f>VLOOKUP(N1071,Keys!$I$3:$J$21,2)</f>
        <v>Central Washoe County</v>
      </c>
      <c r="C1071" s="52" t="str">
        <f>VLOOKUP(D1071,Keys!$Q$3:$S$31,2)</f>
        <v>Reno,  Anderson Acres, Black Springs, Bordertown, Golden Valley, Lemmon Valley, Panther Valley, Rancho Haven, Red Rock, Sierra, Silver Knolls, Stead</v>
      </c>
      <c r="D1071" s="57">
        <f>VLOOKUP(N1071,Keys!$D$3:$E$118,2)</f>
        <v>89506</v>
      </c>
      <c r="E1071" s="12" t="str">
        <f>VLOOKUP(G1071,Keys!$A$3:$B$30,2)</f>
        <v>SFR 6,000 - 9,000 Sf Zoning -- Site Values</v>
      </c>
      <c r="F1071" s="19" t="str">
        <f t="shared" si="128"/>
        <v>GBE</v>
      </c>
      <c r="G1071" s="21" t="str">
        <f t="shared" si="129"/>
        <v>C</v>
      </c>
      <c r="H1071" s="26" t="str">
        <f t="shared" si="131"/>
        <v>ftp://wcftp.washoecounty.us/outtoworld/Neighborhood_Atlas/GB.pdf</v>
      </c>
      <c r="I1071" s="30" t="str">
        <f t="shared" si="132"/>
        <v>https://www2.washoecounty.us/assessor/cama/search_download.php?command=dnld&amp;list=nbcsearch&amp;nbc=GBEC</v>
      </c>
      <c r="J1071" s="11" t="s">
        <v>1279</v>
      </c>
      <c r="K1071" s="23" t="s">
        <v>760</v>
      </c>
      <c r="N1071" s="12" t="str">
        <f t="shared" si="133"/>
        <v>GB</v>
      </c>
      <c r="O1071" s="12" t="str">
        <f t="shared" si="134"/>
        <v>G</v>
      </c>
      <c r="P1071" s="12" t="str">
        <f t="shared" si="135"/>
        <v>C</v>
      </c>
    </row>
    <row r="1072" spans="1:16" x14ac:dyDescent="0.3">
      <c r="A1072" s="16" t="str">
        <f t="shared" si="130"/>
        <v>Common Area</v>
      </c>
      <c r="B1072" s="52" t="str">
        <f>VLOOKUP(N1072,Keys!$I$3:$J$21,2)</f>
        <v>Central Washoe County</v>
      </c>
      <c r="C1072" s="52" t="str">
        <f>VLOOKUP(D1072,Keys!$Q$3:$S$31,2)</f>
        <v>Reno,  Anderson Acres, Black Springs, Bordertown, Golden Valley, Lemmon Valley, Panther Valley, Rancho Haven, Red Rock, Sierra, Silver Knolls, Stead</v>
      </c>
      <c r="D1072" s="57">
        <f>VLOOKUP(N1072,Keys!$D$3:$E$118,2)</f>
        <v>89506</v>
      </c>
      <c r="E1072" s="12" t="str">
        <f>VLOOKUP(G1072,Keys!$A$3:$B$30,2)</f>
        <v>Token Values -- Common Area / Splinters / Unbuildable</v>
      </c>
      <c r="F1072" s="19" t="str">
        <f t="shared" si="128"/>
        <v>GBV</v>
      </c>
      <c r="G1072" s="21" t="str">
        <f t="shared" si="129"/>
        <v>V</v>
      </c>
      <c r="H1072" s="26" t="str">
        <f t="shared" si="131"/>
        <v>ftp://wcftp.washoecounty.us/outtoworld/Neighborhood_Atlas/GB.pdf</v>
      </c>
      <c r="I1072" s="30" t="str">
        <f t="shared" si="132"/>
        <v>https://www2.washoecounty.us/assessor/cama/search_download.php?command=dnld&amp;list=nbcsearch&amp;nbc=GBVV</v>
      </c>
      <c r="J1072" s="11" t="s">
        <v>1279</v>
      </c>
      <c r="K1072" s="23" t="s">
        <v>763</v>
      </c>
      <c r="N1072" s="12" t="str">
        <f t="shared" si="133"/>
        <v>GB</v>
      </c>
      <c r="O1072" s="12" t="str">
        <f t="shared" si="134"/>
        <v>G</v>
      </c>
      <c r="P1072" s="12" t="str">
        <f t="shared" si="135"/>
        <v>V</v>
      </c>
    </row>
    <row r="1073" spans="1:16" x14ac:dyDescent="0.3">
      <c r="A1073" s="16" t="str">
        <f t="shared" si="130"/>
        <v>Cold Springs -- Peavine View Estates</v>
      </c>
      <c r="B1073" s="52" t="str">
        <f>VLOOKUP(N1073,Keys!$I$3:$J$21,2)</f>
        <v>Central Washoe County</v>
      </c>
      <c r="C1073" s="52" t="str">
        <f>VLOOKUP(D1073,Keys!$Q$3:$S$31,2)</f>
        <v xml:space="preserve">Reno,  Bordertown, Cold Springs, Silver Knolls        </v>
      </c>
      <c r="D1073" s="57">
        <f>VLOOKUP(N1073,Keys!$D$3:$E$118,2)</f>
        <v>89508</v>
      </c>
      <c r="E1073" s="12" t="str">
        <f>VLOOKUP(G1073,Keys!$A$3:$B$30,2)</f>
        <v>SFR 12,000 - 15,000 Sf Zoning -- Site Values</v>
      </c>
      <c r="F1073" s="19" t="str">
        <f t="shared" si="128"/>
        <v>GCB</v>
      </c>
      <c r="G1073" s="21" t="str">
        <f t="shared" si="129"/>
        <v>D</v>
      </c>
      <c r="H1073" s="26" t="str">
        <f t="shared" si="131"/>
        <v>ftp://wcftp.washoecounty.us/outtoworld/Neighborhood_Atlas/GC.pdf</v>
      </c>
      <c r="I1073" s="30" t="str">
        <f t="shared" si="132"/>
        <v>https://www2.washoecounty.us/assessor/cama/search_download.php?command=dnld&amp;list=nbcsearch&amp;nbc=GCBD</v>
      </c>
      <c r="J1073" s="11" t="s">
        <v>1279</v>
      </c>
      <c r="K1073" s="23" t="s">
        <v>766</v>
      </c>
      <c r="N1073" s="12" t="str">
        <f t="shared" si="133"/>
        <v>GC</v>
      </c>
      <c r="O1073" s="12" t="str">
        <f t="shared" si="134"/>
        <v>G</v>
      </c>
      <c r="P1073" s="12" t="str">
        <f t="shared" si="135"/>
        <v>D</v>
      </c>
    </row>
    <row r="1074" spans="1:16" x14ac:dyDescent="0.3">
      <c r="A1074" s="16" t="str">
        <f t="shared" si="130"/>
        <v>Cold Springs Large Lots</v>
      </c>
      <c r="B1074" s="52" t="str">
        <f>VLOOKUP(N1074,Keys!$I$3:$J$21,2)</f>
        <v>Central Washoe County</v>
      </c>
      <c r="C1074" s="52" t="str">
        <f>VLOOKUP(D1074,Keys!$Q$3:$S$31,2)</f>
        <v xml:space="preserve">Reno,  Bordertown, Cold Springs, Silver Knolls        </v>
      </c>
      <c r="D1074" s="57">
        <f>VLOOKUP(N1074,Keys!$D$3:$E$118,2)</f>
        <v>89508</v>
      </c>
      <c r="E1074" s="12" t="str">
        <f>VLOOKUP(G1074,Keys!$A$3:$B$30,2)</f>
        <v>SFR 1/2 Acre Zoniing -- Site Values</v>
      </c>
      <c r="F1074" s="19" t="str">
        <f t="shared" si="128"/>
        <v>GCD</v>
      </c>
      <c r="G1074" s="21" t="str">
        <f t="shared" si="129"/>
        <v>E</v>
      </c>
      <c r="H1074" s="26" t="str">
        <f t="shared" si="131"/>
        <v>ftp://wcftp.washoecounty.us/outtoworld/Neighborhood_Atlas/GC.pdf</v>
      </c>
      <c r="I1074" s="30" t="str">
        <f t="shared" si="132"/>
        <v>https://www2.washoecounty.us/assessor/cama/search_download.php?command=dnld&amp;list=nbcsearch&amp;nbc=GCDE</v>
      </c>
      <c r="J1074" s="11" t="s">
        <v>1279</v>
      </c>
      <c r="K1074" s="23" t="s">
        <v>769</v>
      </c>
      <c r="N1074" s="12" t="str">
        <f t="shared" si="133"/>
        <v>GC</v>
      </c>
      <c r="O1074" s="12" t="str">
        <f t="shared" si="134"/>
        <v>G</v>
      </c>
      <c r="P1074" s="12" t="str">
        <f t="shared" si="135"/>
        <v>E</v>
      </c>
    </row>
    <row r="1075" spans="1:16" x14ac:dyDescent="0.3">
      <c r="A1075" s="16" t="str">
        <f t="shared" si="130"/>
        <v>Cold Springs -- Canyon Hills</v>
      </c>
      <c r="B1075" s="52" t="str">
        <f>VLOOKUP(N1075,Keys!$I$3:$J$21,2)</f>
        <v>Central Washoe County</v>
      </c>
      <c r="C1075" s="52" t="str">
        <f>VLOOKUP(D1075,Keys!$Q$3:$S$31,2)</f>
        <v xml:space="preserve">Reno,  Bordertown, Cold Springs, Silver Knolls        </v>
      </c>
      <c r="D1075" s="57">
        <f>VLOOKUP(N1075,Keys!$D$3:$E$118,2)</f>
        <v>89508</v>
      </c>
      <c r="E1075" s="12" t="str">
        <f>VLOOKUP(G1075,Keys!$A$3:$B$30,2)</f>
        <v>SFR 12,000 - 15,000 Sf Zoning -- Site Values</v>
      </c>
      <c r="F1075" s="19" t="str">
        <f t="shared" si="128"/>
        <v>GCG</v>
      </c>
      <c r="G1075" s="21" t="str">
        <f t="shared" si="129"/>
        <v>D</v>
      </c>
      <c r="H1075" s="26" t="str">
        <f t="shared" si="131"/>
        <v>ftp://wcftp.washoecounty.us/outtoworld/Neighborhood_Atlas/GC.pdf</v>
      </c>
      <c r="I1075" s="30" t="str">
        <f t="shared" si="132"/>
        <v>https://www2.washoecounty.us/assessor/cama/search_download.php?command=dnld&amp;list=nbcsearch&amp;nbc=GCGD</v>
      </c>
      <c r="J1075" s="11" t="s">
        <v>1279</v>
      </c>
      <c r="K1075" s="23" t="s">
        <v>772</v>
      </c>
      <c r="N1075" s="12" t="str">
        <f t="shared" si="133"/>
        <v>GC</v>
      </c>
      <c r="O1075" s="12" t="str">
        <f t="shared" si="134"/>
        <v>G</v>
      </c>
      <c r="P1075" s="12" t="str">
        <f t="shared" si="135"/>
        <v>D</v>
      </c>
    </row>
    <row r="1076" spans="1:16" x14ac:dyDescent="0.3">
      <c r="A1076" s="16" t="str">
        <f t="shared" si="130"/>
        <v>SFR Land, Acreage</v>
      </c>
      <c r="B1076" s="52" t="str">
        <f>VLOOKUP(N1076,Keys!$I$3:$J$21,2)</f>
        <v>Central Washoe County</v>
      </c>
      <c r="C1076" s="52" t="str">
        <f>VLOOKUP(D1076,Keys!$Q$3:$S$31,2)</f>
        <v xml:space="preserve">Reno,  Bordertown, Cold Springs, Silver Knolls        </v>
      </c>
      <c r="D1076" s="57">
        <f>VLOOKUP(N1076,Keys!$D$3:$E$118,2)</f>
        <v>89508</v>
      </c>
      <c r="E1076" s="12" t="str">
        <f>VLOOKUP(G1076,Keys!$A$3:$B$30,2)</f>
        <v>SFR 12,000 - 15,000 Sf Zoning -- Site Values</v>
      </c>
      <c r="F1076" s="19" t="str">
        <f t="shared" si="128"/>
        <v>GCJ</v>
      </c>
      <c r="G1076" s="21" t="str">
        <f t="shared" si="129"/>
        <v>D</v>
      </c>
      <c r="H1076" s="26" t="str">
        <f t="shared" si="131"/>
        <v>ftp://wcftp.washoecounty.us/outtoworld/Neighborhood_Atlas/GC.pdf</v>
      </c>
      <c r="I1076" s="30" t="str">
        <f t="shared" si="132"/>
        <v>https://www2.washoecounty.us/assessor/cama/search_download.php?command=dnld&amp;list=nbcsearch&amp;nbc=GCJD</v>
      </c>
      <c r="J1076" s="11" t="s">
        <v>1279</v>
      </c>
      <c r="K1076" s="23" t="s">
        <v>775</v>
      </c>
      <c r="N1076" s="12" t="str">
        <f t="shared" si="133"/>
        <v>GC</v>
      </c>
      <c r="O1076" s="12" t="str">
        <f t="shared" si="134"/>
        <v>G</v>
      </c>
      <c r="P1076" s="12" t="str">
        <f t="shared" si="135"/>
        <v>D</v>
      </c>
    </row>
    <row r="1077" spans="1:16" x14ac:dyDescent="0.3">
      <c r="A1077" s="16" t="str">
        <f t="shared" si="130"/>
        <v>Industrial</v>
      </c>
      <c r="B1077" s="52" t="str">
        <f>VLOOKUP(N1077,Keys!$I$3:$J$21,2)</f>
        <v>Central Washoe County</v>
      </c>
      <c r="C1077" s="52" t="str">
        <f>VLOOKUP(D1077,Keys!$Q$3:$S$31,2)</f>
        <v xml:space="preserve">Reno,  Bordertown, Cold Springs, Silver Knolls        </v>
      </c>
      <c r="D1077" s="57">
        <f>VLOOKUP(N1077,Keys!$D$3:$E$118,2)</f>
        <v>89508</v>
      </c>
      <c r="E1077" s="12" t="str">
        <f>VLOOKUP(G1077,Keys!$A$3:$B$30,2)</f>
        <v>Industrial -- Square Foot Values</v>
      </c>
      <c r="F1077" s="19" t="str">
        <f t="shared" si="128"/>
        <v>GCM</v>
      </c>
      <c r="G1077" s="21" t="str">
        <f t="shared" si="129"/>
        <v>U</v>
      </c>
      <c r="H1077" s="26" t="str">
        <f t="shared" si="131"/>
        <v>ftp://wcftp.washoecounty.us/outtoworld/Neighborhood_Atlas/GC.pdf</v>
      </c>
      <c r="I1077" s="30" t="str">
        <f t="shared" si="132"/>
        <v>https://www2.washoecounty.us/assessor/cama/search_download.php?command=dnld&amp;list=nbcsearch&amp;nbc=GCMU</v>
      </c>
      <c r="J1077" s="11" t="s">
        <v>1279</v>
      </c>
      <c r="K1077" s="23" t="s">
        <v>778</v>
      </c>
      <c r="N1077" s="12" t="str">
        <f t="shared" si="133"/>
        <v>GC</v>
      </c>
      <c r="O1077" s="12" t="str">
        <f t="shared" si="134"/>
        <v>G</v>
      </c>
      <c r="P1077" s="12" t="str">
        <f t="shared" si="135"/>
        <v>U</v>
      </c>
    </row>
    <row r="1078" spans="1:16" x14ac:dyDescent="0.3">
      <c r="A1078" s="16" t="str">
        <f t="shared" si="130"/>
        <v>Northridge Sub.</v>
      </c>
      <c r="B1078" s="52" t="str">
        <f>VLOOKUP(N1078,Keys!$I$3:$J$21,2)</f>
        <v>Central Washoe County</v>
      </c>
      <c r="C1078" s="52" t="str">
        <f>VLOOKUP(D1078,Keys!$Q$3:$S$31,2)</f>
        <v xml:space="preserve">Reno,  Bordertown, Cold Springs, Silver Knolls        </v>
      </c>
      <c r="D1078" s="57">
        <f>VLOOKUP(N1078,Keys!$D$3:$E$118,2)</f>
        <v>89508</v>
      </c>
      <c r="E1078" s="12" t="str">
        <f>VLOOKUP(G1078,Keys!$A$3:$B$30,2)</f>
        <v>SFR 1 Acre Zoning -- Site Values</v>
      </c>
      <c r="F1078" s="19" t="str">
        <f t="shared" si="128"/>
        <v>GCP</v>
      </c>
      <c r="G1078" s="21" t="str">
        <f t="shared" si="129"/>
        <v>F</v>
      </c>
      <c r="H1078" s="26" t="str">
        <f t="shared" si="131"/>
        <v>ftp://wcftp.washoecounty.us/outtoworld/Neighborhood_Atlas/GC.pdf</v>
      </c>
      <c r="I1078" s="30" t="str">
        <f t="shared" si="132"/>
        <v>https://www2.washoecounty.us/assessor/cama/search_download.php?command=dnld&amp;list=nbcsearch&amp;nbc=GCPF</v>
      </c>
      <c r="J1078" s="11" t="s">
        <v>1279</v>
      </c>
      <c r="K1078" s="23" t="s">
        <v>781</v>
      </c>
      <c r="N1078" s="12" t="str">
        <f t="shared" si="133"/>
        <v>GC</v>
      </c>
      <c r="O1078" s="12" t="str">
        <f t="shared" si="134"/>
        <v>G</v>
      </c>
      <c r="P1078" s="12" t="str">
        <f t="shared" si="135"/>
        <v>F</v>
      </c>
    </row>
    <row r="1079" spans="1:16" x14ac:dyDescent="0.3">
      <c r="A1079" s="16" t="str">
        <f t="shared" si="130"/>
        <v>Government</v>
      </c>
      <c r="B1079" s="52" t="str">
        <f>VLOOKUP(N1079,Keys!$I$3:$J$21,2)</f>
        <v>Central Washoe County</v>
      </c>
      <c r="C1079" s="52" t="str">
        <f>VLOOKUP(D1079,Keys!$Q$3:$S$31,2)</f>
        <v xml:space="preserve">Reno,  Bordertown, Cold Springs, Silver Knolls        </v>
      </c>
      <c r="D1079" s="57">
        <f>VLOOKUP(N1079,Keys!$D$3:$E$118,2)</f>
        <v>89508</v>
      </c>
      <c r="E1079" s="12" t="str">
        <f>VLOOKUP(G1079,Keys!$A$3:$B$30,2)</f>
        <v>Centrally Assessed</v>
      </c>
      <c r="F1079" s="19" t="str">
        <f t="shared" si="128"/>
        <v>GCY</v>
      </c>
      <c r="G1079" s="21" t="str">
        <f t="shared" si="129"/>
        <v>Y</v>
      </c>
      <c r="H1079" s="26" t="str">
        <f t="shared" si="131"/>
        <v>ftp://wcftp.washoecounty.us/outtoworld/Neighborhood_Atlas/GC.pdf</v>
      </c>
      <c r="I1079" s="30" t="str">
        <f t="shared" si="132"/>
        <v>https://www2.washoecounty.us/assessor/cama/search_download.php?command=dnld&amp;list=nbcsearch&amp;nbc=GCYY</v>
      </c>
      <c r="J1079" s="11" t="s">
        <v>1279</v>
      </c>
      <c r="K1079" s="23" t="s">
        <v>784</v>
      </c>
      <c r="N1079" s="12" t="str">
        <f t="shared" si="133"/>
        <v>GC</v>
      </c>
      <c r="O1079" s="12" t="str">
        <f t="shared" si="134"/>
        <v>G</v>
      </c>
      <c r="P1079" s="12" t="str">
        <f t="shared" si="135"/>
        <v>Y</v>
      </c>
    </row>
    <row r="1080" spans="1:16" x14ac:dyDescent="0.3">
      <c r="A1080" s="16" t="str">
        <f t="shared" si="130"/>
        <v>Lakeside Homesites</v>
      </c>
      <c r="B1080" s="52" t="str">
        <f>VLOOKUP(N1080,Keys!$I$3:$J$21,2)</f>
        <v>Central Washoe County</v>
      </c>
      <c r="C1080" s="52" t="str">
        <f>VLOOKUP(D1080,Keys!$Q$3:$S$31,2)</f>
        <v xml:space="preserve">Reno,  Bordertown, Cold Springs, Silver Knolls        </v>
      </c>
      <c r="D1080" s="57">
        <f>VLOOKUP(N1080,Keys!$D$3:$E$118,2)</f>
        <v>89508</v>
      </c>
      <c r="E1080" s="12" t="str">
        <f>VLOOKUP(G1080,Keys!$A$3:$B$30,2)</f>
        <v>Centrally Assessed</v>
      </c>
      <c r="F1080" s="19" t="str">
        <f t="shared" si="128"/>
        <v>GDD</v>
      </c>
      <c r="G1080" s="21" t="str">
        <f t="shared" si="129"/>
        <v>Z</v>
      </c>
      <c r="H1080" s="26" t="str">
        <f t="shared" si="131"/>
        <v>ftp://wcftp.washoecounty.us/outtoworld/Neighborhood_Atlas/GD.pdf</v>
      </c>
      <c r="I1080" s="30" t="str">
        <f t="shared" si="132"/>
        <v>https://www2.washoecounty.us/assessor/cama/search_download.php?command=dnld&amp;list=nbcsearch&amp;nbc=GDDZ</v>
      </c>
      <c r="J1080" s="11" t="s">
        <v>1279</v>
      </c>
      <c r="K1080" s="23" t="s">
        <v>787</v>
      </c>
      <c r="N1080" s="12" t="str">
        <f t="shared" si="133"/>
        <v>GD</v>
      </c>
      <c r="O1080" s="12" t="str">
        <f t="shared" si="134"/>
        <v>G</v>
      </c>
      <c r="P1080" s="12" t="str">
        <f t="shared" si="135"/>
        <v>Z</v>
      </c>
    </row>
    <row r="1081" spans="1:16" x14ac:dyDescent="0.3">
      <c r="A1081" s="16" t="str">
        <f t="shared" si="130"/>
        <v>Government</v>
      </c>
      <c r="B1081" s="52" t="str">
        <f>VLOOKUP(N1081,Keys!$I$3:$J$21,2)</f>
        <v>Central Washoe County</v>
      </c>
      <c r="C1081" s="52" t="str">
        <f>VLOOKUP(D1081,Keys!$Q$3:$S$31,2)</f>
        <v xml:space="preserve">Reno,  Bordertown, Cold Springs, Silver Knolls        </v>
      </c>
      <c r="D1081" s="57">
        <f>VLOOKUP(N1081,Keys!$D$3:$E$118,2)</f>
        <v>89508</v>
      </c>
      <c r="E1081" s="12" t="str">
        <f>VLOOKUP(G1081,Keys!$A$3:$B$30,2)</f>
        <v>Centrally Assessed</v>
      </c>
      <c r="F1081" s="19" t="str">
        <f t="shared" si="128"/>
        <v>GDY</v>
      </c>
      <c r="G1081" s="21" t="str">
        <f t="shared" si="129"/>
        <v>Y</v>
      </c>
      <c r="H1081" s="26" t="str">
        <f t="shared" si="131"/>
        <v>ftp://wcftp.washoecounty.us/outtoworld/Neighborhood_Atlas/GD.pdf</v>
      </c>
      <c r="I1081" s="30" t="str">
        <f t="shared" si="132"/>
        <v>https://www2.washoecounty.us/assessor/cama/search_download.php?command=dnld&amp;list=nbcsearch&amp;nbc=GDYY</v>
      </c>
      <c r="J1081" s="11" t="s">
        <v>1279</v>
      </c>
      <c r="K1081" s="23" t="s">
        <v>790</v>
      </c>
      <c r="N1081" s="12" t="str">
        <f t="shared" si="133"/>
        <v>GD</v>
      </c>
      <c r="O1081" s="12" t="str">
        <f t="shared" si="134"/>
        <v>G</v>
      </c>
      <c r="P1081" s="12" t="str">
        <f t="shared" si="135"/>
        <v>Y</v>
      </c>
    </row>
    <row r="1082" spans="1:16" x14ac:dyDescent="0.3">
      <c r="A1082" s="16" t="str">
        <f t="shared" si="130"/>
        <v>Red Rock - Silver Lake</v>
      </c>
      <c r="B1082" s="52" t="str">
        <f>VLOOKUP(N1082,Keys!$I$3:$J$21,2)</f>
        <v>Central Washoe County</v>
      </c>
      <c r="C1082" s="52" t="str">
        <f>VLOOKUP(D1082,Keys!$Q$3:$S$31,2)</f>
        <v>Reno,  Anderson Acres, Black Springs, Bordertown, Golden Valley, Lemmon Valley, Panther Valley, Rancho Haven, Red Rock, Sierra, Silver Knolls, Stead</v>
      </c>
      <c r="D1082" s="57">
        <f>VLOOKUP(N1082,Keys!$D$3:$E$118,2)</f>
        <v>89506</v>
      </c>
      <c r="E1082" s="12" t="str">
        <f>VLOOKUP(G1082,Keys!$A$3:$B$30,2)</f>
        <v>Condos / Townhouse - Site Values</v>
      </c>
      <c r="F1082" s="19" t="str">
        <f t="shared" si="128"/>
        <v>GEB</v>
      </c>
      <c r="G1082" s="21" t="str">
        <f t="shared" si="129"/>
        <v>A</v>
      </c>
      <c r="H1082" s="26" t="str">
        <f t="shared" si="131"/>
        <v>ftp://wcftp.washoecounty.us/outtoworld/Neighborhood_Atlas/GE.pdf</v>
      </c>
      <c r="I1082" s="30" t="str">
        <f t="shared" si="132"/>
        <v>https://www2.washoecounty.us/assessor/cama/search_download.php?command=dnld&amp;list=nbcsearch&amp;nbc=GEBA</v>
      </c>
      <c r="J1082" s="11" t="s">
        <v>1279</v>
      </c>
      <c r="K1082" s="23" t="s">
        <v>793</v>
      </c>
      <c r="N1082" s="12" t="str">
        <f t="shared" si="133"/>
        <v>GE</v>
      </c>
      <c r="O1082" s="12" t="str">
        <f t="shared" si="134"/>
        <v>G</v>
      </c>
      <c r="P1082" s="12" t="str">
        <f t="shared" si="135"/>
        <v>A</v>
      </c>
    </row>
    <row r="1083" spans="1:16" x14ac:dyDescent="0.3">
      <c r="A1083" s="16" t="str">
        <f t="shared" si="130"/>
        <v>Bungalows at Sky Vista</v>
      </c>
      <c r="B1083" s="52" t="str">
        <f>VLOOKUP(N1083,Keys!$I$3:$J$21,2)</f>
        <v>Central Washoe County</v>
      </c>
      <c r="C1083" s="52" t="str">
        <f>VLOOKUP(D1083,Keys!$Q$3:$S$31,2)</f>
        <v>Reno,  Anderson Acres, Black Springs, Bordertown, Golden Valley, Lemmon Valley, Panther Valley, Rancho Haven, Red Rock, Sierra, Silver Knolls, Stead</v>
      </c>
      <c r="D1083" s="57">
        <f>VLOOKUP(N1083,Keys!$D$3:$E$118,2)</f>
        <v>89506</v>
      </c>
      <c r="E1083" s="12" t="str">
        <f>VLOOKUP(G1083,Keys!$A$3:$B$30,2)</f>
        <v>MF - Low to Medium Density --14-21</v>
      </c>
      <c r="F1083" s="19" t="str">
        <f t="shared" si="128"/>
        <v>GEC</v>
      </c>
      <c r="G1083" s="21" t="str">
        <f t="shared" si="129"/>
        <v>M</v>
      </c>
      <c r="H1083" s="26" t="str">
        <f t="shared" si="131"/>
        <v>ftp://wcftp.washoecounty.us/outtoworld/Neighborhood_Atlas/GE.pdf</v>
      </c>
      <c r="I1083" s="30" t="str">
        <f t="shared" si="132"/>
        <v>https://www2.washoecounty.us/assessor/cama/search_download.php?command=dnld&amp;list=nbcsearch&amp;nbc=GECM</v>
      </c>
      <c r="J1083" s="11" t="s">
        <v>1279</v>
      </c>
      <c r="K1083" s="23" t="s">
        <v>796</v>
      </c>
      <c r="N1083" s="12" t="str">
        <f t="shared" si="133"/>
        <v>GE</v>
      </c>
      <c r="O1083" s="12" t="str">
        <f t="shared" si="134"/>
        <v>G</v>
      </c>
      <c r="P1083" s="12" t="str">
        <f t="shared" si="135"/>
        <v>M</v>
      </c>
    </row>
    <row r="1084" spans="1:16" x14ac:dyDescent="0.3">
      <c r="A1084" s="16" t="str">
        <f t="shared" si="130"/>
        <v>Stead - Sky Vista</v>
      </c>
      <c r="B1084" s="52" t="str">
        <f>VLOOKUP(N1084,Keys!$I$3:$J$21,2)</f>
        <v>Central Washoe County</v>
      </c>
      <c r="C1084" s="52" t="str">
        <f>VLOOKUP(D1084,Keys!$Q$3:$S$31,2)</f>
        <v>Reno,  Anderson Acres, Black Springs, Bordertown, Golden Valley, Lemmon Valley, Panther Valley, Rancho Haven, Red Rock, Sierra, Silver Knolls, Stead</v>
      </c>
      <c r="D1084" s="57">
        <f>VLOOKUP(N1084,Keys!$D$3:$E$118,2)</f>
        <v>89506</v>
      </c>
      <c r="E1084" s="12" t="str">
        <f>VLOOKUP(G1084,Keys!$A$3:$B$30,2)</f>
        <v>SFR 6,000 - 9,000 Sf Zoning -- Site Values</v>
      </c>
      <c r="F1084" s="19" t="str">
        <f t="shared" si="128"/>
        <v>GED</v>
      </c>
      <c r="G1084" s="21" t="str">
        <f t="shared" si="129"/>
        <v>C</v>
      </c>
      <c r="H1084" s="26" t="str">
        <f t="shared" si="131"/>
        <v>ftp://wcftp.washoecounty.us/outtoworld/Neighborhood_Atlas/GE.pdf</v>
      </c>
      <c r="I1084" s="30" t="str">
        <f t="shared" si="132"/>
        <v>https://www2.washoecounty.us/assessor/cama/search_download.php?command=dnld&amp;list=nbcsearch&amp;nbc=GEDC</v>
      </c>
      <c r="J1084" s="11" t="s">
        <v>1279</v>
      </c>
      <c r="K1084" s="23" t="s">
        <v>799</v>
      </c>
      <c r="N1084" s="12" t="str">
        <f t="shared" si="133"/>
        <v>GE</v>
      </c>
      <c r="O1084" s="12" t="str">
        <f t="shared" si="134"/>
        <v>G</v>
      </c>
      <c r="P1084" s="12" t="str">
        <f t="shared" si="135"/>
        <v>C</v>
      </c>
    </row>
    <row r="1085" spans="1:16" x14ac:dyDescent="0.3">
      <c r="A1085" s="16" t="str">
        <f t="shared" si="130"/>
        <v>Stead Commercial Area</v>
      </c>
      <c r="B1085" s="52" t="str">
        <f>VLOOKUP(N1085,Keys!$I$3:$J$21,2)</f>
        <v>Central Washoe County</v>
      </c>
      <c r="C1085" s="52" t="str">
        <f>VLOOKUP(D1085,Keys!$Q$3:$S$31,2)</f>
        <v>Reno,  Anderson Acres, Black Springs, Bordertown, Golden Valley, Lemmon Valley, Panther Valley, Rancho Haven, Red Rock, Sierra, Silver Knolls, Stead</v>
      </c>
      <c r="D1085" s="57">
        <f>VLOOKUP(N1085,Keys!$D$3:$E$118,2)</f>
        <v>89506</v>
      </c>
      <c r="E1085" s="12" t="str">
        <f>VLOOKUP(G1085,Keys!$A$3:$B$30,2)</f>
        <v>Commercial - General -- Square Foot Values</v>
      </c>
      <c r="F1085" s="19" t="str">
        <f t="shared" si="128"/>
        <v>GED</v>
      </c>
      <c r="G1085" s="21" t="str">
        <f t="shared" si="129"/>
        <v>Q</v>
      </c>
      <c r="H1085" s="26" t="str">
        <f t="shared" si="131"/>
        <v>ftp://wcftp.washoecounty.us/outtoworld/Neighborhood_Atlas/GE.pdf</v>
      </c>
      <c r="I1085" s="30" t="str">
        <f t="shared" si="132"/>
        <v>https://www2.washoecounty.us/assessor/cama/search_download.php?command=dnld&amp;list=nbcsearch&amp;nbc=GEDQ</v>
      </c>
      <c r="J1085" s="11" t="s">
        <v>1279</v>
      </c>
      <c r="K1085" s="23" t="s">
        <v>802</v>
      </c>
      <c r="N1085" s="12" t="str">
        <f t="shared" si="133"/>
        <v>GE</v>
      </c>
      <c r="O1085" s="12" t="str">
        <f t="shared" si="134"/>
        <v>G</v>
      </c>
      <c r="P1085" s="12" t="str">
        <f t="shared" si="135"/>
        <v>Q</v>
      </c>
    </row>
    <row r="1086" spans="1:16" x14ac:dyDescent="0.3">
      <c r="A1086" s="16" t="str">
        <f t="shared" si="130"/>
        <v>Stead Multi Family</v>
      </c>
      <c r="B1086" s="52" t="str">
        <f>VLOOKUP(N1086,Keys!$I$3:$J$21,2)</f>
        <v>Central Washoe County</v>
      </c>
      <c r="C1086" s="52" t="str">
        <f>VLOOKUP(D1086,Keys!$Q$3:$S$31,2)</f>
        <v>Reno,  Anderson Acres, Black Springs, Bordertown, Golden Valley, Lemmon Valley, Panther Valley, Rancho Haven, Red Rock, Sierra, Silver Knolls, Stead</v>
      </c>
      <c r="D1086" s="57">
        <f>VLOOKUP(N1086,Keys!$D$3:$E$118,2)</f>
        <v>89506</v>
      </c>
      <c r="E1086" s="12" t="str">
        <f>VLOOKUP(G1086,Keys!$A$3:$B$30,2)</f>
        <v>MF - Low Density -- Site Values / SF / Unit (LUC 13, 30 thru 33)</v>
      </c>
      <c r="F1086" s="19" t="str">
        <f t="shared" si="128"/>
        <v>GEE</v>
      </c>
      <c r="G1086" s="21" t="str">
        <f t="shared" si="129"/>
        <v>K</v>
      </c>
      <c r="H1086" s="26" t="str">
        <f t="shared" si="131"/>
        <v>ftp://wcftp.washoecounty.us/outtoworld/Neighborhood_Atlas/GE.pdf</v>
      </c>
      <c r="I1086" s="30" t="str">
        <f t="shared" si="132"/>
        <v>https://www2.washoecounty.us/assessor/cama/search_download.php?command=dnld&amp;list=nbcsearch&amp;nbc=GEEK</v>
      </c>
      <c r="J1086" s="11" t="s">
        <v>1279</v>
      </c>
      <c r="K1086" s="23" t="s">
        <v>805</v>
      </c>
      <c r="N1086" s="12" t="str">
        <f t="shared" si="133"/>
        <v>GE</v>
      </c>
      <c r="O1086" s="12" t="str">
        <f t="shared" si="134"/>
        <v>G</v>
      </c>
      <c r="P1086" s="12" t="str">
        <f t="shared" si="135"/>
        <v>K</v>
      </c>
    </row>
    <row r="1087" spans="1:16" x14ac:dyDescent="0.3">
      <c r="A1087" s="16" t="str">
        <f t="shared" si="130"/>
        <v>Stead - Granite Hills Townhouses</v>
      </c>
      <c r="B1087" s="52" t="str">
        <f>VLOOKUP(N1087,Keys!$I$3:$J$21,2)</f>
        <v>Central Washoe County</v>
      </c>
      <c r="C1087" s="52" t="str">
        <f>VLOOKUP(D1087,Keys!$Q$3:$S$31,2)</f>
        <v>Reno,  Anderson Acres, Black Springs, Bordertown, Golden Valley, Lemmon Valley, Panther Valley, Rancho Haven, Red Rock, Sierra, Silver Knolls, Stead</v>
      </c>
      <c r="D1087" s="57">
        <f>VLOOKUP(N1087,Keys!$D$3:$E$118,2)</f>
        <v>89506</v>
      </c>
      <c r="E1087" s="12" t="str">
        <f>VLOOKUP(G1087,Keys!$A$3:$B$30,2)</f>
        <v>Condos / Townhouse - Site Values</v>
      </c>
      <c r="F1087" s="19" t="str">
        <f t="shared" si="128"/>
        <v>GEG</v>
      </c>
      <c r="G1087" s="21" t="str">
        <f t="shared" si="129"/>
        <v>A</v>
      </c>
      <c r="H1087" s="26" t="str">
        <f t="shared" si="131"/>
        <v>ftp://wcftp.washoecounty.us/outtoworld/Neighborhood_Atlas/GE.pdf</v>
      </c>
      <c r="I1087" s="30" t="str">
        <f t="shared" si="132"/>
        <v>https://www2.washoecounty.us/assessor/cama/search_download.php?command=dnld&amp;list=nbcsearch&amp;nbc=GEGA</v>
      </c>
      <c r="J1087" s="11" t="s">
        <v>1279</v>
      </c>
      <c r="K1087" s="23" t="s">
        <v>808</v>
      </c>
      <c r="N1087" s="12" t="str">
        <f t="shared" si="133"/>
        <v>GE</v>
      </c>
      <c r="O1087" s="12" t="str">
        <f t="shared" si="134"/>
        <v>G</v>
      </c>
      <c r="P1087" s="12" t="str">
        <f t="shared" si="135"/>
        <v>A</v>
      </c>
    </row>
    <row r="1088" spans="1:16" x14ac:dyDescent="0.3">
      <c r="A1088" s="16" t="str">
        <f t="shared" si="130"/>
        <v>Stead - Eldorado Condos</v>
      </c>
      <c r="B1088" s="52" t="str">
        <f>VLOOKUP(N1088,Keys!$I$3:$J$21,2)</f>
        <v>Central Washoe County</v>
      </c>
      <c r="C1088" s="52" t="str">
        <f>VLOOKUP(D1088,Keys!$Q$3:$S$31,2)</f>
        <v>Reno,  Anderson Acres, Black Springs, Bordertown, Golden Valley, Lemmon Valley, Panther Valley, Rancho Haven, Red Rock, Sierra, Silver Knolls, Stead</v>
      </c>
      <c r="D1088" s="57">
        <f>VLOOKUP(N1088,Keys!$D$3:$E$118,2)</f>
        <v>89506</v>
      </c>
      <c r="E1088" s="12" t="str">
        <f>VLOOKUP(G1088,Keys!$A$3:$B$30,2)</f>
        <v>Condos / Townhouse - Site Values</v>
      </c>
      <c r="F1088" s="19" t="str">
        <f t="shared" si="128"/>
        <v>GEH</v>
      </c>
      <c r="G1088" s="21" t="str">
        <f t="shared" si="129"/>
        <v>A</v>
      </c>
      <c r="H1088" s="26" t="str">
        <f t="shared" si="131"/>
        <v>ftp://wcftp.washoecounty.us/outtoworld/Neighborhood_Atlas/GE.pdf</v>
      </c>
      <c r="I1088" s="32" t="str">
        <f t="shared" si="132"/>
        <v>https://www2.washoecounty.us/assessor/cama/search_download.php?command=dnld&amp;list=nbcsearch&amp;nbc=GEHA</v>
      </c>
      <c r="J1088" s="11" t="s">
        <v>1279</v>
      </c>
      <c r="K1088" s="23" t="s">
        <v>811</v>
      </c>
      <c r="N1088" s="12" t="str">
        <f t="shared" si="133"/>
        <v>GE</v>
      </c>
      <c r="O1088" s="12" t="str">
        <f t="shared" si="134"/>
        <v>G</v>
      </c>
      <c r="P1088" s="12" t="str">
        <f t="shared" si="135"/>
        <v>A</v>
      </c>
    </row>
    <row r="1089" spans="1:16" x14ac:dyDescent="0.3">
      <c r="A1089" s="16" t="str">
        <f t="shared" si="130"/>
        <v>SFR Land (Various Zoning)</v>
      </c>
      <c r="B1089" s="52" t="str">
        <f>VLOOKUP(N1089,Keys!$I$3:$J$21,2)</f>
        <v>Central Washoe County</v>
      </c>
      <c r="C1089" s="52" t="str">
        <f>VLOOKUP(D1089,Keys!$Q$3:$S$31,2)</f>
        <v>Reno,  Anderson Acres, Black Springs, Bordertown, Golden Valley, Lemmon Valley, Panther Valley, Rancho Haven, Red Rock, Sierra, Silver Knolls, Stead</v>
      </c>
      <c r="D1089" s="57">
        <f>VLOOKUP(N1089,Keys!$D$3:$E$118,2)</f>
        <v>89506</v>
      </c>
      <c r="E1089" s="12" t="str">
        <f>VLOOKUP(G1089,Keys!$A$3:$B$30,2)</f>
        <v>SFR 12,000 - 15,000 Sf Zoning -- Site Values</v>
      </c>
      <c r="F1089" s="19" t="str">
        <f t="shared" si="128"/>
        <v>GEM</v>
      </c>
      <c r="G1089" s="21" t="str">
        <f t="shared" si="129"/>
        <v>D</v>
      </c>
      <c r="H1089" s="26" t="str">
        <f t="shared" si="131"/>
        <v>ftp://wcftp.washoecounty.us/outtoworld/Neighborhood_Atlas/GE.pdf</v>
      </c>
      <c r="I1089" s="32" t="str">
        <f t="shared" si="132"/>
        <v>https://www2.washoecounty.us/assessor/cama/search_download.php?command=dnld&amp;list=nbcsearch&amp;nbc=GEMD</v>
      </c>
      <c r="J1089" s="11" t="s">
        <v>1279</v>
      </c>
      <c r="K1089" s="23" t="s">
        <v>814</v>
      </c>
      <c r="N1089" s="12" t="str">
        <f t="shared" si="133"/>
        <v>GE</v>
      </c>
      <c r="O1089" s="12" t="str">
        <f t="shared" si="134"/>
        <v>G</v>
      </c>
      <c r="P1089" s="12" t="str">
        <f t="shared" si="135"/>
        <v>D</v>
      </c>
    </row>
    <row r="1090" spans="1:16" x14ac:dyDescent="0.3">
      <c r="A1090" s="16" t="str">
        <f t="shared" si="130"/>
        <v>Liberty</v>
      </c>
      <c r="B1090" s="52" t="str">
        <f>VLOOKUP(N1090,Keys!$I$3:$J$21,2)</f>
        <v>Central Washoe County</v>
      </c>
      <c r="C1090" s="52" t="str">
        <f>VLOOKUP(D1090,Keys!$Q$3:$S$31,2)</f>
        <v>Reno,  Anderson Acres, Black Springs, Bordertown, Golden Valley, Lemmon Valley, Panther Valley, Rancho Haven, Red Rock, Sierra, Silver Knolls, Stead</v>
      </c>
      <c r="D1090" s="57">
        <f>VLOOKUP(N1090,Keys!$D$3:$E$118,2)</f>
        <v>89506</v>
      </c>
      <c r="E1090" s="12" t="str">
        <f>VLOOKUP(G1090,Keys!$A$3:$B$30,2)</f>
        <v>SFR 6,000 - 9,000 Sf Zoning -- Site Values</v>
      </c>
      <c r="F1090" s="19" t="str">
        <f t="shared" si="128"/>
        <v>GEP</v>
      </c>
      <c r="G1090" s="21" t="str">
        <f t="shared" si="129"/>
        <v>C</v>
      </c>
      <c r="H1090" s="26" t="str">
        <f t="shared" si="131"/>
        <v>ftp://wcftp.washoecounty.us/outtoworld/Neighborhood_Atlas/GE.pdf</v>
      </c>
      <c r="I1090" s="32" t="str">
        <f t="shared" si="132"/>
        <v>https://www2.washoecounty.us/assessor/cama/search_download.php?command=dnld&amp;list=nbcsearch&amp;nbc=GEPC</v>
      </c>
      <c r="J1090" s="11" t="s">
        <v>1279</v>
      </c>
      <c r="K1090" s="23" t="s">
        <v>817</v>
      </c>
      <c r="N1090" s="12" t="str">
        <f t="shared" si="133"/>
        <v>GE</v>
      </c>
      <c r="O1090" s="12" t="str">
        <f t="shared" si="134"/>
        <v>G</v>
      </c>
      <c r="P1090" s="12" t="str">
        <f t="shared" si="135"/>
        <v>C</v>
      </c>
    </row>
    <row r="1091" spans="1:16" x14ac:dyDescent="0.3">
      <c r="A1091" s="16" t="str">
        <f t="shared" si="130"/>
        <v>Government</v>
      </c>
      <c r="B1091" s="52" t="str">
        <f>VLOOKUP(N1091,Keys!$I$3:$J$21,2)</f>
        <v>Central Washoe County</v>
      </c>
      <c r="C1091" s="52" t="str">
        <f>VLOOKUP(D1091,Keys!$Q$3:$S$31,2)</f>
        <v>Reno,  Anderson Acres, Black Springs, Bordertown, Golden Valley, Lemmon Valley, Panther Valley, Rancho Haven, Red Rock, Sierra, Silver Knolls, Stead</v>
      </c>
      <c r="D1091" s="57">
        <f>VLOOKUP(N1091,Keys!$D$3:$E$118,2)</f>
        <v>89506</v>
      </c>
      <c r="E1091" s="12" t="str">
        <f>VLOOKUP(G1091,Keys!$A$3:$B$30,2)</f>
        <v>Centrally Assessed</v>
      </c>
      <c r="F1091" s="19" t="str">
        <f t="shared" ref="F1091:F1154" si="136">LEFT(K1091,3)</f>
        <v>GEY</v>
      </c>
      <c r="G1091" s="21" t="str">
        <f t="shared" ref="G1091:G1154" si="137">RIGHT(LEFT(K1091,4),1)</f>
        <v>Y</v>
      </c>
      <c r="H1091" s="26" t="str">
        <f t="shared" si="131"/>
        <v>ftp://wcftp.washoecounty.us/outtoworld/Neighborhood_Atlas/GE.pdf</v>
      </c>
      <c r="I1091" s="32" t="str">
        <f t="shared" si="132"/>
        <v>https://www2.washoecounty.us/assessor/cama/search_download.php?command=dnld&amp;list=nbcsearch&amp;nbc=GEYY</v>
      </c>
      <c r="J1091" s="11" t="s">
        <v>1279</v>
      </c>
      <c r="K1091" s="23" t="s">
        <v>820</v>
      </c>
      <c r="N1091" s="12" t="str">
        <f t="shared" si="133"/>
        <v>GE</v>
      </c>
      <c r="O1091" s="12" t="str">
        <f t="shared" si="134"/>
        <v>G</v>
      </c>
      <c r="P1091" s="12" t="str">
        <f t="shared" si="135"/>
        <v>Y</v>
      </c>
    </row>
    <row r="1092" spans="1:16" x14ac:dyDescent="0.3">
      <c r="A1092" s="16" t="str">
        <f t="shared" ref="A1092:A1155" si="138">SUBSTITUTE(K1092,LEFT(K1092,4)&amp;" - ","")</f>
        <v>Lemmon Valley - Valley Park Estates</v>
      </c>
      <c r="B1092" s="52" t="str">
        <f>VLOOKUP(N1092,Keys!$I$3:$J$21,2)</f>
        <v>Central Washoe County</v>
      </c>
      <c r="C1092" s="52" t="str">
        <f>VLOOKUP(D1092,Keys!$Q$3:$S$31,2)</f>
        <v>Reno,  Anderson Acres, Black Springs, Bordertown, Golden Valley, Lemmon Valley, Panther Valley, Rancho Haven, Red Rock, Sierra, Silver Knolls, Stead</v>
      </c>
      <c r="D1092" s="57">
        <f>VLOOKUP(N1092,Keys!$D$3:$E$118,2)</f>
        <v>89506</v>
      </c>
      <c r="E1092" s="12" t="str">
        <f>VLOOKUP(G1092,Keys!$A$3:$B$30,2)</f>
        <v>SFR 12,000 - 15,000 Sf Zoning -- Site Values</v>
      </c>
      <c r="F1092" s="19" t="str">
        <f t="shared" si="136"/>
        <v>GFB</v>
      </c>
      <c r="G1092" s="21" t="str">
        <f t="shared" si="137"/>
        <v>D</v>
      </c>
      <c r="H1092" s="26" t="str">
        <f t="shared" ref="H1092:H1155" si="139">"ftp://wcftp.washoecounty.us/outtoworld/Neighborhood_Atlas/"&amp;LEFT(K1092,2)&amp;".pdf"</f>
        <v>ftp://wcftp.washoecounty.us/outtoworld/Neighborhood_Atlas/GF.pdf</v>
      </c>
      <c r="I1092" s="32" t="str">
        <f t="shared" ref="I1092:I1155" si="140">"https://www2.washoecounty.us/assessor/cama/search_download.php?command=dnld&amp;list=nbcsearch&amp;nbc="&amp;LEFT(K1092,4)</f>
        <v>https://www2.washoecounty.us/assessor/cama/search_download.php?command=dnld&amp;list=nbcsearch&amp;nbc=GFBD</v>
      </c>
      <c r="J1092" s="11" t="s">
        <v>1279</v>
      </c>
      <c r="K1092" s="23" t="s">
        <v>823</v>
      </c>
      <c r="N1092" s="12" t="str">
        <f t="shared" ref="N1092:N1155" si="141">LEFT(K1092,2)</f>
        <v>GF</v>
      </c>
      <c r="O1092" s="12" t="str">
        <f t="shared" ref="O1092:O1155" si="142">LEFT(K1092,1)</f>
        <v>G</v>
      </c>
      <c r="P1092" s="12" t="str">
        <f t="shared" ref="P1092:P1155" si="143">RIGHT(LEFT(K1092,4),1)</f>
        <v>D</v>
      </c>
    </row>
    <row r="1093" spans="1:16" x14ac:dyDescent="0.3">
      <c r="A1093" s="16" t="str">
        <f t="shared" si="138"/>
        <v>Lemmon Valley - Heppner Subdivision</v>
      </c>
      <c r="B1093" s="52" t="str">
        <f>VLOOKUP(N1093,Keys!$I$3:$J$21,2)</f>
        <v>Central Washoe County</v>
      </c>
      <c r="C1093" s="52" t="str">
        <f>VLOOKUP(D1093,Keys!$Q$3:$S$31,2)</f>
        <v>Reno,  Anderson Acres, Black Springs, Bordertown, Golden Valley, Lemmon Valley, Panther Valley, Rancho Haven, Red Rock, Sierra, Silver Knolls, Stead</v>
      </c>
      <c r="D1093" s="57">
        <f>VLOOKUP(N1093,Keys!$D$3:$E$118,2)</f>
        <v>89506</v>
      </c>
      <c r="E1093" s="12" t="str">
        <f>VLOOKUP(G1093,Keys!$A$3:$B$30,2)</f>
        <v>SFR 1 Acre Zoning -- Site Values</v>
      </c>
      <c r="F1093" s="19" t="str">
        <f t="shared" si="136"/>
        <v>GFF</v>
      </c>
      <c r="G1093" s="21" t="str">
        <f t="shared" si="137"/>
        <v>F</v>
      </c>
      <c r="H1093" s="26" t="str">
        <f t="shared" si="139"/>
        <v>ftp://wcftp.washoecounty.us/outtoworld/Neighborhood_Atlas/GF.pdf</v>
      </c>
      <c r="I1093" s="32" t="str">
        <f t="shared" si="140"/>
        <v>https://www2.washoecounty.us/assessor/cama/search_download.php?command=dnld&amp;list=nbcsearch&amp;nbc=GFFF</v>
      </c>
      <c r="J1093" s="11" t="s">
        <v>1279</v>
      </c>
      <c r="K1093" s="23" t="s">
        <v>826</v>
      </c>
      <c r="N1093" s="12" t="str">
        <f t="shared" si="141"/>
        <v>GF</v>
      </c>
      <c r="O1093" s="12" t="str">
        <f t="shared" si="142"/>
        <v>G</v>
      </c>
      <c r="P1093" s="12" t="str">
        <f t="shared" si="143"/>
        <v>F</v>
      </c>
    </row>
    <row r="1094" spans="1:16" x14ac:dyDescent="0.3">
      <c r="A1094" s="16" t="str">
        <f t="shared" si="138"/>
        <v>Mobile Home Parks</v>
      </c>
      <c r="B1094" s="52" t="str">
        <f>VLOOKUP(N1094,Keys!$I$3:$J$21,2)</f>
        <v>Central Washoe County</v>
      </c>
      <c r="C1094" s="52" t="str">
        <f>VLOOKUP(D1094,Keys!$Q$3:$S$31,2)</f>
        <v>Reno,  Anderson Acres, Black Springs, Bordertown, Golden Valley, Lemmon Valley, Panther Valley, Rancho Haven, Red Rock, Sierra, Silver Knolls, Stead</v>
      </c>
      <c r="D1094" s="57">
        <f>VLOOKUP(N1094,Keys!$D$3:$E$118,2)</f>
        <v>89506</v>
      </c>
      <c r="E1094" s="12" t="str">
        <f>VLOOKUP(G1094,Keys!$A$3:$B$30,2)</f>
        <v>MF - Mobile Home / RV Parks -- Per Unit Values (LUC 35)</v>
      </c>
      <c r="F1094" s="19" t="str">
        <f t="shared" si="136"/>
        <v>GFJ</v>
      </c>
      <c r="G1094" s="21" t="str">
        <f t="shared" si="137"/>
        <v>N</v>
      </c>
      <c r="H1094" s="26" t="str">
        <f t="shared" si="139"/>
        <v>ftp://wcftp.washoecounty.us/outtoworld/Neighborhood_Atlas/GF.pdf</v>
      </c>
      <c r="I1094" s="32" t="str">
        <f t="shared" si="140"/>
        <v>https://www2.washoecounty.us/assessor/cama/search_download.php?command=dnld&amp;list=nbcsearch&amp;nbc=GFJN</v>
      </c>
      <c r="J1094" s="11" t="s">
        <v>1279</v>
      </c>
      <c r="K1094" s="23" t="s">
        <v>829</v>
      </c>
      <c r="N1094" s="12" t="str">
        <f t="shared" si="141"/>
        <v>GF</v>
      </c>
      <c r="O1094" s="12" t="str">
        <f t="shared" si="142"/>
        <v>G</v>
      </c>
      <c r="P1094" s="12" t="str">
        <f t="shared" si="143"/>
        <v>N</v>
      </c>
    </row>
    <row r="1095" spans="1:16" x14ac:dyDescent="0.3">
      <c r="A1095" s="16" t="str">
        <f t="shared" si="138"/>
        <v>Government</v>
      </c>
      <c r="B1095" s="52" t="str">
        <f>VLOOKUP(N1095,Keys!$I$3:$J$21,2)</f>
        <v>Central Washoe County</v>
      </c>
      <c r="C1095" s="52" t="str">
        <f>VLOOKUP(D1095,Keys!$Q$3:$S$31,2)</f>
        <v>Reno,  Anderson Acres, Black Springs, Bordertown, Golden Valley, Lemmon Valley, Panther Valley, Rancho Haven, Red Rock, Sierra, Silver Knolls, Stead</v>
      </c>
      <c r="D1095" s="57">
        <f>VLOOKUP(N1095,Keys!$D$3:$E$118,2)</f>
        <v>89506</v>
      </c>
      <c r="E1095" s="12" t="str">
        <f>VLOOKUP(G1095,Keys!$A$3:$B$30,2)</f>
        <v>Centrally Assessed</v>
      </c>
      <c r="F1095" s="19" t="str">
        <f t="shared" si="136"/>
        <v>GFY</v>
      </c>
      <c r="G1095" s="21" t="str">
        <f t="shared" si="137"/>
        <v>Y</v>
      </c>
      <c r="H1095" s="26" t="str">
        <f t="shared" si="139"/>
        <v>ftp://wcftp.washoecounty.us/outtoworld/Neighborhood_Atlas/GF.pdf</v>
      </c>
      <c r="I1095" s="32" t="str">
        <f t="shared" si="140"/>
        <v>https://www2.washoecounty.us/assessor/cama/search_download.php?command=dnld&amp;list=nbcsearch&amp;nbc=GFYY</v>
      </c>
      <c r="J1095" s="11" t="s">
        <v>1279</v>
      </c>
      <c r="K1095" s="23" t="s">
        <v>832</v>
      </c>
      <c r="N1095" s="12" t="str">
        <f t="shared" si="141"/>
        <v>GF</v>
      </c>
      <c r="O1095" s="12" t="str">
        <f t="shared" si="142"/>
        <v>G</v>
      </c>
      <c r="P1095" s="12" t="str">
        <f t="shared" si="143"/>
        <v>Y</v>
      </c>
    </row>
    <row r="1096" spans="1:16" x14ac:dyDescent="0.3">
      <c r="A1096" s="16" t="str">
        <f t="shared" si="138"/>
        <v>Antelope Valley</v>
      </c>
      <c r="B1096" s="52" t="str">
        <f>VLOOKUP(N1096,Keys!$I$3:$J$21,2)</f>
        <v>Central Washoe County</v>
      </c>
      <c r="C1096" s="52" t="str">
        <f>VLOOKUP(D1096,Keys!$Q$3:$S$31,2)</f>
        <v xml:space="preserve">Reno,  Bordertown, Cold Springs, Silver Knolls        </v>
      </c>
      <c r="D1096" s="57">
        <f>VLOOKUP(N1096,Keys!$D$3:$E$118,2)</f>
        <v>89508</v>
      </c>
      <c r="E1096" s="12" t="str">
        <f>VLOOKUP(G1096,Keys!$A$3:$B$30,2)</f>
        <v>SFR 40+ Acre Zoning -- Site Values / Per Acre</v>
      </c>
      <c r="F1096" s="19" t="str">
        <f t="shared" si="136"/>
        <v>GGC</v>
      </c>
      <c r="G1096" s="21" t="str">
        <f t="shared" si="137"/>
        <v>J</v>
      </c>
      <c r="H1096" s="26" t="str">
        <f t="shared" si="139"/>
        <v>ftp://wcftp.washoecounty.us/outtoworld/Neighborhood_Atlas/GG.pdf</v>
      </c>
      <c r="I1096" s="32" t="str">
        <f t="shared" si="140"/>
        <v>https://www2.washoecounty.us/assessor/cama/search_download.php?command=dnld&amp;list=nbcsearch&amp;nbc=GGCJ</v>
      </c>
      <c r="J1096" s="11" t="s">
        <v>1279</v>
      </c>
      <c r="K1096" s="23" t="s">
        <v>835</v>
      </c>
      <c r="N1096" s="12" t="str">
        <f t="shared" si="141"/>
        <v>GG</v>
      </c>
      <c r="O1096" s="12" t="str">
        <f t="shared" si="142"/>
        <v>G</v>
      </c>
      <c r="P1096" s="12" t="str">
        <f t="shared" si="143"/>
        <v>J</v>
      </c>
    </row>
    <row r="1097" spans="1:16" x14ac:dyDescent="0.3">
      <c r="A1097" s="16" t="str">
        <f t="shared" si="138"/>
        <v>Rancho Haven</v>
      </c>
      <c r="B1097" s="52" t="str">
        <f>VLOOKUP(N1097,Keys!$I$3:$J$21,2)</f>
        <v>Central Washoe County</v>
      </c>
      <c r="C1097" s="52" t="str">
        <f>VLOOKUP(D1097,Keys!$Q$3:$S$31,2)</f>
        <v xml:space="preserve">Reno,  Bordertown, Cold Springs, Silver Knolls        </v>
      </c>
      <c r="D1097" s="57">
        <f>VLOOKUP(N1097,Keys!$D$3:$E$118,2)</f>
        <v>89508</v>
      </c>
      <c r="E1097" s="12" t="str">
        <f>VLOOKUP(G1097,Keys!$A$3:$B$30,2)</f>
        <v>SFR 40+ Acre Zoning -- Site Values / Per Acre</v>
      </c>
      <c r="F1097" s="19" t="str">
        <f t="shared" si="136"/>
        <v>GHA</v>
      </c>
      <c r="G1097" s="21" t="str">
        <f t="shared" si="137"/>
        <v>J</v>
      </c>
      <c r="H1097" s="26" t="str">
        <f t="shared" si="139"/>
        <v>ftp://wcftp.washoecounty.us/outtoworld/Neighborhood_Atlas/GH.pdf</v>
      </c>
      <c r="I1097" s="32" t="str">
        <f t="shared" si="140"/>
        <v>https://www2.washoecounty.us/assessor/cama/search_download.php?command=dnld&amp;list=nbcsearch&amp;nbc=GHAJ</v>
      </c>
      <c r="J1097" s="11" t="s">
        <v>1279</v>
      </c>
      <c r="K1097" s="23" t="s">
        <v>838</v>
      </c>
      <c r="N1097" s="12" t="str">
        <f t="shared" si="141"/>
        <v>GH</v>
      </c>
      <c r="O1097" s="12" t="str">
        <f t="shared" si="142"/>
        <v>G</v>
      </c>
      <c r="P1097" s="12" t="str">
        <f t="shared" si="143"/>
        <v>J</v>
      </c>
    </row>
    <row r="1098" spans="1:16" x14ac:dyDescent="0.3">
      <c r="A1098" s="16" t="str">
        <f t="shared" si="138"/>
        <v>AG</v>
      </c>
      <c r="B1098" s="52" t="str">
        <f>VLOOKUP(N1098,Keys!$I$3:$J$21,2)</f>
        <v>Central Washoe County</v>
      </c>
      <c r="C1098" s="52" t="str">
        <f>VLOOKUP(D1098,Keys!$Q$3:$S$31,2)</f>
        <v xml:space="preserve">Reno,  Bordertown, Cold Springs, Silver Knolls        </v>
      </c>
      <c r="D1098" s="57">
        <f>VLOOKUP(N1098,Keys!$D$3:$E$118,2)</f>
        <v>89508</v>
      </c>
      <c r="E1098" s="12" t="str">
        <f>VLOOKUP(G1098,Keys!$A$3:$B$30,2)</f>
        <v>Possessory Interest Parcels</v>
      </c>
      <c r="F1098" s="19" t="str">
        <f t="shared" si="136"/>
        <v>GHW</v>
      </c>
      <c r="G1098" s="21" t="str">
        <f t="shared" si="137"/>
        <v>W</v>
      </c>
      <c r="H1098" s="26" t="str">
        <f t="shared" si="139"/>
        <v>ftp://wcftp.washoecounty.us/outtoworld/Neighborhood_Atlas/GH.pdf</v>
      </c>
      <c r="I1098" s="32" t="str">
        <f t="shared" si="140"/>
        <v>https://www2.washoecounty.us/assessor/cama/search_download.php?command=dnld&amp;list=nbcsearch&amp;nbc=GHWW</v>
      </c>
      <c r="J1098" s="11" t="s">
        <v>1279</v>
      </c>
      <c r="K1098" s="23" t="s">
        <v>841</v>
      </c>
      <c r="N1098" s="12" t="str">
        <f t="shared" si="141"/>
        <v>GH</v>
      </c>
      <c r="O1098" s="12" t="str">
        <f t="shared" si="142"/>
        <v>G</v>
      </c>
      <c r="P1098" s="12" t="str">
        <f t="shared" si="143"/>
        <v>W</v>
      </c>
    </row>
    <row r="1099" spans="1:16" x14ac:dyDescent="0.3">
      <c r="A1099" s="16" t="str">
        <f t="shared" si="138"/>
        <v>Ag Land</v>
      </c>
      <c r="B1099" s="52" t="str">
        <f>VLOOKUP(N1099,Keys!$I$3:$J$21,2)</f>
        <v>Central Washoe County</v>
      </c>
      <c r="C1099" s="52" t="str">
        <f>VLOOKUP(D1099,Keys!$Q$3:$S$31,2)</f>
        <v xml:space="preserve">Reno,  Cannon International Airport, Cottonwood Creek, Palomino Valley, Pyramid, Sand Pass, Sutcliffe     </v>
      </c>
      <c r="D1099" s="57">
        <f>VLOOKUP(N1099,Keys!$D$3:$E$118,2)</f>
        <v>89510</v>
      </c>
      <c r="E1099" s="12" t="str">
        <f>VLOOKUP(G1099,Keys!$A$3:$B$30,2)</f>
        <v>Possessory Interest Parcels</v>
      </c>
      <c r="F1099" s="19" t="str">
        <f t="shared" si="136"/>
        <v>GJW</v>
      </c>
      <c r="G1099" s="21" t="str">
        <f t="shared" si="137"/>
        <v>W</v>
      </c>
      <c r="H1099" s="26" t="str">
        <f t="shared" si="139"/>
        <v>ftp://wcftp.washoecounty.us/outtoworld/Neighborhood_Atlas/GJ.pdf</v>
      </c>
      <c r="I1099" s="32" t="str">
        <f t="shared" si="140"/>
        <v>https://www2.washoecounty.us/assessor/cama/search_download.php?command=dnld&amp;list=nbcsearch&amp;nbc=GJWW</v>
      </c>
      <c r="J1099" s="11" t="s">
        <v>1279</v>
      </c>
      <c r="K1099" s="23" t="s">
        <v>844</v>
      </c>
      <c r="N1099" s="12" t="str">
        <f t="shared" si="141"/>
        <v>GJ</v>
      </c>
      <c r="O1099" s="12" t="str">
        <f t="shared" si="142"/>
        <v>G</v>
      </c>
      <c r="P1099" s="12" t="str">
        <f t="shared" si="143"/>
        <v>W</v>
      </c>
    </row>
    <row r="1100" spans="1:16" x14ac:dyDescent="0.3">
      <c r="A1100" s="16" t="str">
        <f t="shared" si="138"/>
        <v>Patented Mines</v>
      </c>
      <c r="B1100" s="52" t="str">
        <f>VLOOKUP(N1100,Keys!$I$3:$J$21,2)</f>
        <v>Central Washoe County</v>
      </c>
      <c r="C1100" s="52" t="str">
        <f>VLOOKUP(D1100,Keys!$Q$3:$S$31,2)</f>
        <v xml:space="preserve">Reno,  Cannon International Airport, Cottonwood Creek, Palomino Valley, Pyramid, Sand Pass, Sutcliffe     </v>
      </c>
      <c r="D1100" s="57">
        <f>VLOOKUP(N1100,Keys!$D$3:$E$118,2)</f>
        <v>89510</v>
      </c>
      <c r="E1100" s="12" t="str">
        <f>VLOOKUP(G1100,Keys!$A$3:$B$30,2)</f>
        <v>Centrally Assessed</v>
      </c>
      <c r="F1100" s="19" t="str">
        <f t="shared" si="136"/>
        <v>GJZ</v>
      </c>
      <c r="G1100" s="21" t="str">
        <f t="shared" si="137"/>
        <v>Z</v>
      </c>
      <c r="H1100" s="26" t="str">
        <f t="shared" si="139"/>
        <v>ftp://wcftp.washoecounty.us/outtoworld/Neighborhood_Atlas/GJ.pdf</v>
      </c>
      <c r="I1100" s="32" t="str">
        <f t="shared" si="140"/>
        <v>https://www2.washoecounty.us/assessor/cama/search_download.php?command=dnld&amp;list=nbcsearch&amp;nbc=GJZZ</v>
      </c>
      <c r="J1100" s="11" t="s">
        <v>1279</v>
      </c>
      <c r="K1100" s="23" t="s">
        <v>847</v>
      </c>
      <c r="N1100" s="12" t="str">
        <f t="shared" si="141"/>
        <v>GJ</v>
      </c>
      <c r="O1100" s="12" t="str">
        <f t="shared" si="142"/>
        <v>G</v>
      </c>
      <c r="P1100" s="12" t="str">
        <f t="shared" si="143"/>
        <v>Z</v>
      </c>
    </row>
    <row r="1101" spans="1:16" x14ac:dyDescent="0.3">
      <c r="A1101" s="16" t="str">
        <f t="shared" si="138"/>
        <v>GR Zoning</v>
      </c>
      <c r="B1101" s="52" t="str">
        <f>VLOOKUP(N1101,Keys!$I$3:$J$21,2)</f>
        <v>Central Washoe County</v>
      </c>
      <c r="C1101" s="52" t="str">
        <f>VLOOKUP(D1101,Keys!$Q$3:$S$31,2)</f>
        <v>Reno,  Anderson Acres, Black Springs, Bordertown, Golden Valley, Lemmon Valley, Panther Valley, Rancho Haven, Red Rock, Sierra, Silver Knolls, Stead</v>
      </c>
      <c r="D1101" s="57">
        <f>VLOOKUP(N1101,Keys!$D$3:$E$118,2)</f>
        <v>89506</v>
      </c>
      <c r="E1101" s="12" t="str">
        <f>VLOOKUP(G1101,Keys!$A$3:$B$30,2)</f>
        <v>SFR 40+ Acre Zoning -- Site Values / Per Acre</v>
      </c>
      <c r="F1101" s="19" t="str">
        <f t="shared" si="136"/>
        <v>GKB</v>
      </c>
      <c r="G1101" s="21" t="str">
        <f t="shared" si="137"/>
        <v>J</v>
      </c>
      <c r="H1101" s="26" t="str">
        <f t="shared" si="139"/>
        <v>ftp://wcftp.washoecounty.us/outtoworld/Neighborhood_Atlas/GK.pdf</v>
      </c>
      <c r="I1101" s="32" t="str">
        <f t="shared" si="140"/>
        <v>https://www2.washoecounty.us/assessor/cama/search_download.php?command=dnld&amp;list=nbcsearch&amp;nbc=GKBJ</v>
      </c>
      <c r="J1101" s="11" t="s">
        <v>1279</v>
      </c>
      <c r="K1101" s="23" t="s">
        <v>850</v>
      </c>
      <c r="N1101" s="12" t="str">
        <f t="shared" si="141"/>
        <v>GK</v>
      </c>
      <c r="O1101" s="12" t="str">
        <f t="shared" si="142"/>
        <v>G</v>
      </c>
      <c r="P1101" s="12" t="str">
        <f t="shared" si="143"/>
        <v>J</v>
      </c>
    </row>
    <row r="1102" spans="1:16" x14ac:dyDescent="0.3">
      <c r="A1102" s="16" t="str">
        <f t="shared" si="138"/>
        <v>Spanish Springs +/- 40 Acres</v>
      </c>
      <c r="B1102" s="52" t="str">
        <f>VLOOKUP(N1102,Keys!$I$3:$J$21,2)</f>
        <v>Central Washoe County</v>
      </c>
      <c r="C1102" s="52" t="str">
        <f>VLOOKUP(D1102,Keys!$Q$3:$S$31,2)</f>
        <v xml:space="preserve">Sparks, Spanish Springs           </v>
      </c>
      <c r="D1102" s="57">
        <f>VLOOKUP(N1102,Keys!$D$3:$E$118,2)</f>
        <v>89436</v>
      </c>
      <c r="E1102" s="12" t="str">
        <f>VLOOKUP(G1102,Keys!$A$3:$B$30,2)</f>
        <v>SFR 40+ Acre Zoning -- Site Values / Per Acre</v>
      </c>
      <c r="F1102" s="19" t="str">
        <f t="shared" si="136"/>
        <v>HAA</v>
      </c>
      <c r="G1102" s="21" t="str">
        <f t="shared" si="137"/>
        <v>J</v>
      </c>
      <c r="H1102" s="26" t="str">
        <f t="shared" si="139"/>
        <v>ftp://wcftp.washoecounty.us/outtoworld/Neighborhood_Atlas/HA.pdf</v>
      </c>
      <c r="I1102" s="32" t="str">
        <f t="shared" si="140"/>
        <v>https://www2.washoecounty.us/assessor/cama/search_download.php?command=dnld&amp;list=nbcsearch&amp;nbc=HAAJ</v>
      </c>
      <c r="J1102" s="11" t="s">
        <v>1279</v>
      </c>
      <c r="K1102" s="23" t="s">
        <v>853</v>
      </c>
      <c r="N1102" s="12" t="str">
        <f t="shared" si="141"/>
        <v>HA</v>
      </c>
      <c r="O1102" s="12" t="str">
        <f t="shared" si="142"/>
        <v>H</v>
      </c>
      <c r="P1102" s="12" t="str">
        <f t="shared" si="143"/>
        <v>J</v>
      </c>
    </row>
    <row r="1103" spans="1:16" x14ac:dyDescent="0.3">
      <c r="A1103" s="16" t="str">
        <f t="shared" si="138"/>
        <v>Eagle Canyon Industrial Condos</v>
      </c>
      <c r="B1103" s="52" t="str">
        <f>VLOOKUP(N1103,Keys!$I$3:$J$21,2)</f>
        <v>Central Washoe County</v>
      </c>
      <c r="C1103" s="52" t="str">
        <f>VLOOKUP(D1103,Keys!$Q$3:$S$31,2)</f>
        <v xml:space="preserve">Sparks, Spanish Springs           </v>
      </c>
      <c r="D1103" s="57">
        <f>VLOOKUP(N1103,Keys!$D$3:$E$118,2)</f>
        <v>89436</v>
      </c>
      <c r="E1103" s="12" t="str">
        <f>VLOOKUP(G1103,Keys!$A$3:$B$30,2)</f>
        <v>Industrial Condos -- Square Foot Values</v>
      </c>
      <c r="F1103" s="19" t="str">
        <f t="shared" si="136"/>
        <v>HAA</v>
      </c>
      <c r="G1103" s="21" t="str">
        <f t="shared" si="137"/>
        <v>T</v>
      </c>
      <c r="H1103" s="26" t="str">
        <f t="shared" si="139"/>
        <v>ftp://wcftp.washoecounty.us/outtoworld/Neighborhood_Atlas/HA.pdf</v>
      </c>
      <c r="I1103" s="32" t="str">
        <f t="shared" si="140"/>
        <v>https://www2.washoecounty.us/assessor/cama/search_download.php?command=dnld&amp;list=nbcsearch&amp;nbc=HAAT</v>
      </c>
      <c r="J1103" s="11" t="s">
        <v>1279</v>
      </c>
      <c r="K1103" s="23" t="s">
        <v>856</v>
      </c>
      <c r="N1103" s="12" t="str">
        <f t="shared" si="141"/>
        <v>HA</v>
      </c>
      <c r="O1103" s="12" t="str">
        <f t="shared" si="142"/>
        <v>H</v>
      </c>
      <c r="P1103" s="12" t="str">
        <f t="shared" si="143"/>
        <v>T</v>
      </c>
    </row>
    <row r="1104" spans="1:16" x14ac:dyDescent="0.3">
      <c r="A1104" s="16" t="str">
        <f t="shared" si="138"/>
        <v>West Spanish Springs - Spanish Springs V</v>
      </c>
      <c r="B1104" s="52" t="str">
        <f>VLOOKUP(N1104,Keys!$I$3:$J$21,2)</f>
        <v>Central Washoe County</v>
      </c>
      <c r="C1104" s="52" t="str">
        <f>VLOOKUP(D1104,Keys!$Q$3:$S$31,2)</f>
        <v xml:space="preserve">Sparks, Spanish Springs           </v>
      </c>
      <c r="D1104" s="57">
        <f>VLOOKUP(N1104,Keys!$D$3:$E$118,2)</f>
        <v>89436</v>
      </c>
      <c r="E1104" s="12" t="str">
        <f>VLOOKUP(G1104,Keys!$A$3:$B$30,2)</f>
        <v>SFR 12,000 - 15,000 Sf Zoning -- Site Values</v>
      </c>
      <c r="F1104" s="19" t="str">
        <f t="shared" si="136"/>
        <v>HAC</v>
      </c>
      <c r="G1104" s="21" t="str">
        <f t="shared" si="137"/>
        <v>D</v>
      </c>
      <c r="H1104" s="26" t="str">
        <f t="shared" si="139"/>
        <v>ftp://wcftp.washoecounty.us/outtoworld/Neighborhood_Atlas/HA.pdf</v>
      </c>
      <c r="I1104" s="32" t="str">
        <f t="shared" si="140"/>
        <v>https://www2.washoecounty.us/assessor/cama/search_download.php?command=dnld&amp;list=nbcsearch&amp;nbc=HACD</v>
      </c>
      <c r="J1104" s="11" t="s">
        <v>1279</v>
      </c>
      <c r="K1104" s="23" t="s">
        <v>859</v>
      </c>
      <c r="N1104" s="12" t="str">
        <f t="shared" si="141"/>
        <v>HA</v>
      </c>
      <c r="O1104" s="12" t="str">
        <f t="shared" si="142"/>
        <v>H</v>
      </c>
      <c r="P1104" s="12" t="str">
        <f t="shared" si="143"/>
        <v>D</v>
      </c>
    </row>
    <row r="1105" spans="1:16" x14ac:dyDescent="0.3">
      <c r="A1105" s="16" t="str">
        <f t="shared" si="138"/>
        <v>Sunrise at Eagle Canyon</v>
      </c>
      <c r="B1105" s="52" t="str">
        <f>VLOOKUP(N1105,Keys!$I$3:$J$21,2)</f>
        <v>Central Washoe County</v>
      </c>
      <c r="C1105" s="52" t="str">
        <f>VLOOKUP(D1105,Keys!$Q$3:$S$31,2)</f>
        <v xml:space="preserve">Sparks, Spanish Springs           </v>
      </c>
      <c r="D1105" s="57">
        <f>VLOOKUP(N1105,Keys!$D$3:$E$118,2)</f>
        <v>89436</v>
      </c>
      <c r="E1105" s="12" t="str">
        <f>VLOOKUP(G1105,Keys!$A$3:$B$30,2)</f>
        <v>SFR 12,000 - 15,000 Sf Zoning -- Site Values</v>
      </c>
      <c r="F1105" s="19" t="str">
        <f t="shared" si="136"/>
        <v>HAF</v>
      </c>
      <c r="G1105" s="21" t="str">
        <f t="shared" si="137"/>
        <v>D</v>
      </c>
      <c r="H1105" s="26" t="str">
        <f t="shared" si="139"/>
        <v>ftp://wcftp.washoecounty.us/outtoworld/Neighborhood_Atlas/HA.pdf</v>
      </c>
      <c r="I1105" s="32" t="str">
        <f t="shared" si="140"/>
        <v>https://www2.washoecounty.us/assessor/cama/search_download.php?command=dnld&amp;list=nbcsearch&amp;nbc=HAFD</v>
      </c>
      <c r="J1105" s="11" t="s">
        <v>1279</v>
      </c>
      <c r="K1105" s="23" t="s">
        <v>862</v>
      </c>
      <c r="N1105" s="12" t="str">
        <f t="shared" si="141"/>
        <v>HA</v>
      </c>
      <c r="O1105" s="12" t="str">
        <f t="shared" si="142"/>
        <v>H</v>
      </c>
      <c r="P1105" s="12" t="str">
        <f t="shared" si="143"/>
        <v>D</v>
      </c>
    </row>
    <row r="1106" spans="1:16" x14ac:dyDescent="0.3">
      <c r="A1106" s="16" t="str">
        <f t="shared" si="138"/>
        <v>Common Area</v>
      </c>
      <c r="B1106" s="52" t="str">
        <f>VLOOKUP(N1106,Keys!$I$3:$J$21,2)</f>
        <v>Central Washoe County</v>
      </c>
      <c r="C1106" s="52" t="str">
        <f>VLOOKUP(D1106,Keys!$Q$3:$S$31,2)</f>
        <v xml:space="preserve">Sparks, Spanish Springs           </v>
      </c>
      <c r="D1106" s="57">
        <f>VLOOKUP(N1106,Keys!$D$3:$E$118,2)</f>
        <v>89436</v>
      </c>
      <c r="E1106" s="12" t="str">
        <f>VLOOKUP(G1106,Keys!$A$3:$B$30,2)</f>
        <v>Token Values -- Common Area / Splinters / Unbuildable</v>
      </c>
      <c r="F1106" s="19" t="str">
        <f t="shared" si="136"/>
        <v>HAV</v>
      </c>
      <c r="G1106" s="21" t="str">
        <f t="shared" si="137"/>
        <v>V</v>
      </c>
      <c r="H1106" s="26" t="str">
        <f t="shared" si="139"/>
        <v>ftp://wcftp.washoecounty.us/outtoworld/Neighborhood_Atlas/HA.pdf</v>
      </c>
      <c r="I1106" s="32" t="str">
        <f t="shared" si="140"/>
        <v>https://www2.washoecounty.us/assessor/cama/search_download.php?command=dnld&amp;list=nbcsearch&amp;nbc=HAVV</v>
      </c>
      <c r="J1106" s="11" t="s">
        <v>1279</v>
      </c>
      <c r="K1106" s="23" t="s">
        <v>865</v>
      </c>
      <c r="N1106" s="12" t="str">
        <f t="shared" si="141"/>
        <v>HA</v>
      </c>
      <c r="O1106" s="12" t="str">
        <f t="shared" si="142"/>
        <v>H</v>
      </c>
      <c r="P1106" s="12" t="str">
        <f t="shared" si="143"/>
        <v>V</v>
      </c>
    </row>
    <row r="1107" spans="1:16" x14ac:dyDescent="0.3">
      <c r="A1107" s="16" t="str">
        <f t="shared" si="138"/>
        <v>East Spanish Springs - Surprise Valley R</v>
      </c>
      <c r="B1107" s="52" t="str">
        <f>VLOOKUP(N1107,Keys!$I$3:$J$21,2)</f>
        <v>Central Washoe County</v>
      </c>
      <c r="C1107" s="52" t="str">
        <f>VLOOKUP(D1107,Keys!$Q$3:$S$31,2)</f>
        <v xml:space="preserve">Sparks, Spanish Springs,           </v>
      </c>
      <c r="D1107" s="57">
        <f>VLOOKUP(N1107,Keys!$D$3:$E$118,2)</f>
        <v>89441</v>
      </c>
      <c r="E1107" s="12" t="str">
        <f>VLOOKUP(G1107,Keys!$A$3:$B$30,2)</f>
        <v>SFR 1 Acre Zoning -- Site Values</v>
      </c>
      <c r="F1107" s="19" t="str">
        <f t="shared" si="136"/>
        <v>HBB</v>
      </c>
      <c r="G1107" s="21" t="str">
        <f t="shared" si="137"/>
        <v>F</v>
      </c>
      <c r="H1107" s="26" t="str">
        <f t="shared" si="139"/>
        <v>ftp://wcftp.washoecounty.us/outtoworld/Neighborhood_Atlas/HB.pdf</v>
      </c>
      <c r="I1107" s="32" t="str">
        <f t="shared" si="140"/>
        <v>https://www2.washoecounty.us/assessor/cama/search_download.php?command=dnld&amp;list=nbcsearch&amp;nbc=HBBF</v>
      </c>
      <c r="J1107" s="11" t="s">
        <v>1279</v>
      </c>
      <c r="K1107" s="23" t="s">
        <v>868</v>
      </c>
      <c r="N1107" s="12" t="str">
        <f t="shared" si="141"/>
        <v>HB</v>
      </c>
      <c r="O1107" s="12" t="str">
        <f t="shared" si="142"/>
        <v>H</v>
      </c>
      <c r="P1107" s="12" t="str">
        <f t="shared" si="143"/>
        <v>F</v>
      </c>
    </row>
    <row r="1108" spans="1:16" x14ac:dyDescent="0.3">
      <c r="A1108" s="16" t="str">
        <f t="shared" si="138"/>
        <v>West Pah Rah Range - East Spanish Spring</v>
      </c>
      <c r="B1108" s="52" t="str">
        <f>VLOOKUP(N1108,Keys!$I$3:$J$21,2)</f>
        <v>Central Washoe County</v>
      </c>
      <c r="C1108" s="52" t="str">
        <f>VLOOKUP(D1108,Keys!$Q$3:$S$31,2)</f>
        <v xml:space="preserve">Sparks, Spanish Springs,           </v>
      </c>
      <c r="D1108" s="57">
        <f>VLOOKUP(N1108,Keys!$D$3:$E$118,2)</f>
        <v>89441</v>
      </c>
      <c r="E1108" s="12" t="str">
        <f>VLOOKUP(G1108,Keys!$A$3:$B$30,2)</f>
        <v>SFR 40+ Acre Zoning -- Site Values / Per Acre</v>
      </c>
      <c r="F1108" s="19" t="str">
        <f t="shared" si="136"/>
        <v>HBD</v>
      </c>
      <c r="G1108" s="21" t="str">
        <f t="shared" si="137"/>
        <v>J</v>
      </c>
      <c r="H1108" s="26" t="str">
        <f t="shared" si="139"/>
        <v>ftp://wcftp.washoecounty.us/outtoworld/Neighborhood_Atlas/HB.pdf</v>
      </c>
      <c r="I1108" s="32" t="str">
        <f t="shared" si="140"/>
        <v>https://www2.washoecounty.us/assessor/cama/search_download.php?command=dnld&amp;list=nbcsearch&amp;nbc=HBDJ</v>
      </c>
      <c r="J1108" s="11" t="s">
        <v>1279</v>
      </c>
      <c r="K1108" s="23" t="s">
        <v>871</v>
      </c>
      <c r="N1108" s="12" t="str">
        <f t="shared" si="141"/>
        <v>HB</v>
      </c>
      <c r="O1108" s="12" t="str">
        <f t="shared" si="142"/>
        <v>H</v>
      </c>
      <c r="P1108" s="12" t="str">
        <f t="shared" si="143"/>
        <v>J</v>
      </c>
    </row>
    <row r="1109" spans="1:16" x14ac:dyDescent="0.3">
      <c r="A1109" s="16" t="str">
        <f t="shared" si="138"/>
        <v>Spanish Springs Valley Ranches</v>
      </c>
      <c r="B1109" s="52" t="str">
        <f>VLOOKUP(N1109,Keys!$I$3:$J$21,2)</f>
        <v>Central Washoe County</v>
      </c>
      <c r="C1109" s="52" t="str">
        <f>VLOOKUP(D1109,Keys!$Q$3:$S$31,2)</f>
        <v xml:space="preserve">Sparks, Spanish Springs,           </v>
      </c>
      <c r="D1109" s="57">
        <f>VLOOKUP(N1109,Keys!$D$3:$E$118,2)</f>
        <v>89441</v>
      </c>
      <c r="E1109" s="12" t="str">
        <f>VLOOKUP(G1109,Keys!$A$3:$B$30,2)</f>
        <v>SFR 10 Acre Zoning -- Site Values / Per Acre</v>
      </c>
      <c r="F1109" s="19" t="str">
        <f t="shared" si="136"/>
        <v>HBE</v>
      </c>
      <c r="G1109" s="21" t="str">
        <f t="shared" si="137"/>
        <v>I</v>
      </c>
      <c r="H1109" s="26" t="str">
        <f t="shared" si="139"/>
        <v>ftp://wcftp.washoecounty.us/outtoworld/Neighborhood_Atlas/HB.pdf</v>
      </c>
      <c r="I1109" s="32" t="str">
        <f t="shared" si="140"/>
        <v>https://www2.washoecounty.us/assessor/cama/search_download.php?command=dnld&amp;list=nbcsearch&amp;nbc=HBEI</v>
      </c>
      <c r="J1109" s="11" t="s">
        <v>1279</v>
      </c>
      <c r="K1109" s="23" t="s">
        <v>874</v>
      </c>
      <c r="N1109" s="12" t="str">
        <f t="shared" si="141"/>
        <v>HB</v>
      </c>
      <c r="O1109" s="12" t="str">
        <f t="shared" si="142"/>
        <v>H</v>
      </c>
      <c r="P1109" s="12" t="str">
        <f t="shared" si="143"/>
        <v>I</v>
      </c>
    </row>
    <row r="1110" spans="1:16" x14ac:dyDescent="0.3">
      <c r="A1110" s="16" t="str">
        <f t="shared" si="138"/>
        <v>Common Area</v>
      </c>
      <c r="B1110" s="52" t="str">
        <f>VLOOKUP(N1110,Keys!$I$3:$J$21,2)</f>
        <v>Central Washoe County</v>
      </c>
      <c r="C1110" s="52" t="str">
        <f>VLOOKUP(D1110,Keys!$Q$3:$S$31,2)</f>
        <v xml:space="preserve">Sparks, Spanish Springs,           </v>
      </c>
      <c r="D1110" s="57">
        <f>VLOOKUP(N1110,Keys!$D$3:$E$118,2)</f>
        <v>89441</v>
      </c>
      <c r="E1110" s="12" t="str">
        <f>VLOOKUP(G1110,Keys!$A$3:$B$30,2)</f>
        <v>Token Values -- Common Area / Splinters / Unbuildable</v>
      </c>
      <c r="F1110" s="19" t="str">
        <f t="shared" si="136"/>
        <v>HBV</v>
      </c>
      <c r="G1110" s="21" t="str">
        <f t="shared" si="137"/>
        <v>V</v>
      </c>
      <c r="H1110" s="26" t="str">
        <f t="shared" si="139"/>
        <v>ftp://wcftp.washoecounty.us/outtoworld/Neighborhood_Atlas/HB.pdf</v>
      </c>
      <c r="I1110" s="32" t="str">
        <f t="shared" si="140"/>
        <v>https://www2.washoecounty.us/assessor/cama/search_download.php?command=dnld&amp;list=nbcsearch&amp;nbc=HBVV</v>
      </c>
      <c r="J1110" s="11" t="s">
        <v>1279</v>
      </c>
      <c r="K1110" s="23" t="s">
        <v>877</v>
      </c>
      <c r="N1110" s="12" t="str">
        <f t="shared" si="141"/>
        <v>HB</v>
      </c>
      <c r="O1110" s="12" t="str">
        <f t="shared" si="142"/>
        <v>H</v>
      </c>
      <c r="P1110" s="12" t="str">
        <f t="shared" si="143"/>
        <v>V</v>
      </c>
    </row>
    <row r="1111" spans="1:16" x14ac:dyDescent="0.3">
      <c r="A1111" s="16" t="str">
        <f t="shared" si="138"/>
        <v>5 Acre parcels</v>
      </c>
      <c r="B1111" s="52" t="str">
        <f>VLOOKUP(N1111,Keys!$I$3:$J$21,2)</f>
        <v>South Washoe County</v>
      </c>
      <c r="C1111" s="52" t="str">
        <f>VLOOKUP(D1111,Keys!$Q$3:$S$31,2)</f>
        <v xml:space="preserve">Washoe Valley, Carson City           </v>
      </c>
      <c r="D1111" s="57">
        <f>VLOOKUP(N1111,Keys!$D$3:$E$118,2)</f>
        <v>89704</v>
      </c>
      <c r="E1111" s="12" t="str">
        <f>VLOOKUP(G1111,Keys!$A$3:$B$30,2)</f>
        <v>SFR 5 Acre Zoning -- Site Values</v>
      </c>
      <c r="F1111" s="19" t="str">
        <f t="shared" si="136"/>
        <v>IAB</v>
      </c>
      <c r="G1111" s="21" t="str">
        <f t="shared" si="137"/>
        <v>H</v>
      </c>
      <c r="H1111" s="26" t="str">
        <f t="shared" si="139"/>
        <v>ftp://wcftp.washoecounty.us/outtoworld/Neighborhood_Atlas/IA.pdf</v>
      </c>
      <c r="I1111" s="32" t="str">
        <f t="shared" si="140"/>
        <v>https://www2.washoecounty.us/assessor/cama/search_download.php?command=dnld&amp;list=nbcsearch&amp;nbc=IABH</v>
      </c>
      <c r="J1111" s="11" t="s">
        <v>1279</v>
      </c>
      <c r="K1111" s="23" t="s">
        <v>880</v>
      </c>
      <c r="N1111" s="12" t="str">
        <f t="shared" si="141"/>
        <v>IA</v>
      </c>
      <c r="O1111" s="12" t="str">
        <f t="shared" si="142"/>
        <v>I</v>
      </c>
      <c r="P1111" s="12" t="str">
        <f t="shared" si="143"/>
        <v>H</v>
      </c>
    </row>
    <row r="1112" spans="1:16" x14ac:dyDescent="0.3">
      <c r="A1112" s="16" t="str">
        <f t="shared" si="138"/>
        <v>Old Washoe Estates</v>
      </c>
      <c r="B1112" s="52" t="str">
        <f>VLOOKUP(N1112,Keys!$I$3:$J$21,2)</f>
        <v>South Washoe County</v>
      </c>
      <c r="C1112" s="52" t="str">
        <f>VLOOKUP(D1112,Keys!$Q$3:$S$31,2)</f>
        <v xml:space="preserve">Washoe Valley, Carson City           </v>
      </c>
      <c r="D1112" s="57">
        <f>VLOOKUP(N1112,Keys!$D$3:$E$118,2)</f>
        <v>89704</v>
      </c>
      <c r="E1112" s="12" t="str">
        <f>VLOOKUP(G1112,Keys!$A$3:$B$30,2)</f>
        <v>SFR 1/2 Acre Zoniing -- Site Values</v>
      </c>
      <c r="F1112" s="19" t="str">
        <f t="shared" si="136"/>
        <v>IAE</v>
      </c>
      <c r="G1112" s="21" t="str">
        <f t="shared" si="137"/>
        <v>E</v>
      </c>
      <c r="H1112" s="26" t="str">
        <f t="shared" si="139"/>
        <v>ftp://wcftp.washoecounty.us/outtoworld/Neighborhood_Atlas/IA.pdf</v>
      </c>
      <c r="I1112" s="32" t="str">
        <f t="shared" si="140"/>
        <v>https://www2.washoecounty.us/assessor/cama/search_download.php?command=dnld&amp;list=nbcsearch&amp;nbc=IAEE</v>
      </c>
      <c r="J1112" s="11" t="s">
        <v>1279</v>
      </c>
      <c r="K1112" s="23" t="s">
        <v>883</v>
      </c>
      <c r="N1112" s="12" t="str">
        <f t="shared" si="141"/>
        <v>IA</v>
      </c>
      <c r="O1112" s="12" t="str">
        <f t="shared" si="142"/>
        <v>I</v>
      </c>
      <c r="P1112" s="12" t="str">
        <f t="shared" si="143"/>
        <v>E</v>
      </c>
    </row>
    <row r="1113" spans="1:16" x14ac:dyDescent="0.3">
      <c r="A1113" s="16" t="str">
        <f t="shared" si="138"/>
        <v>Government</v>
      </c>
      <c r="B1113" s="52" t="str">
        <f>VLOOKUP(N1113,Keys!$I$3:$J$21,2)</f>
        <v>South Washoe County</v>
      </c>
      <c r="C1113" s="52" t="str">
        <f>VLOOKUP(D1113,Keys!$Q$3:$S$31,2)</f>
        <v xml:space="preserve">Washoe Valley, Carson City           </v>
      </c>
      <c r="D1113" s="57">
        <f>VLOOKUP(N1113,Keys!$D$3:$E$118,2)</f>
        <v>89704</v>
      </c>
      <c r="E1113" s="12" t="str">
        <f>VLOOKUP(G1113,Keys!$A$3:$B$30,2)</f>
        <v>Centrally Assessed</v>
      </c>
      <c r="F1113" s="19" t="str">
        <f t="shared" si="136"/>
        <v>IAY</v>
      </c>
      <c r="G1113" s="21" t="str">
        <f t="shared" si="137"/>
        <v>Y</v>
      </c>
      <c r="H1113" s="26" t="str">
        <f t="shared" si="139"/>
        <v>ftp://wcftp.washoecounty.us/outtoworld/Neighborhood_Atlas/IA.pdf</v>
      </c>
      <c r="I1113" s="32" t="str">
        <f t="shared" si="140"/>
        <v>https://www2.washoecounty.us/assessor/cama/search_download.php?command=dnld&amp;list=nbcsearch&amp;nbc=IAYY</v>
      </c>
      <c r="J1113" s="11" t="s">
        <v>1279</v>
      </c>
      <c r="K1113" s="23" t="s">
        <v>886</v>
      </c>
      <c r="N1113" s="12" t="str">
        <f t="shared" si="141"/>
        <v>IA</v>
      </c>
      <c r="O1113" s="12" t="str">
        <f t="shared" si="142"/>
        <v>I</v>
      </c>
      <c r="P1113" s="12" t="str">
        <f t="shared" si="143"/>
        <v>Y</v>
      </c>
    </row>
    <row r="1114" spans="1:16" x14ac:dyDescent="0.3">
      <c r="A1114" s="16" t="str">
        <f t="shared" si="138"/>
        <v>Douglas Drive 5 Acre Parcels</v>
      </c>
      <c r="B1114" s="52" t="str">
        <f>VLOOKUP(N1114,Keys!$I$3:$J$21,2)</f>
        <v>South Washoe County</v>
      </c>
      <c r="C1114" s="52" t="str">
        <f>VLOOKUP(D1114,Keys!$Q$3:$S$31,2)</f>
        <v xml:space="preserve">Washoe Valley, Carson City           </v>
      </c>
      <c r="D1114" s="57">
        <f>VLOOKUP(N1114,Keys!$D$3:$E$118,2)</f>
        <v>89704</v>
      </c>
      <c r="E1114" s="12" t="str">
        <f>VLOOKUP(G1114,Keys!$A$3:$B$30,2)</f>
        <v>SFR 5 Acre Zoning -- Site Values</v>
      </c>
      <c r="F1114" s="19" t="str">
        <f t="shared" si="136"/>
        <v>IBD</v>
      </c>
      <c r="G1114" s="21" t="str">
        <f t="shared" si="137"/>
        <v>H</v>
      </c>
      <c r="H1114" s="26" t="str">
        <f t="shared" si="139"/>
        <v>ftp://wcftp.washoecounty.us/outtoworld/Neighborhood_Atlas/IB.pdf</v>
      </c>
      <c r="I1114" s="32" t="str">
        <f t="shared" si="140"/>
        <v>https://www2.washoecounty.us/assessor/cama/search_download.php?command=dnld&amp;list=nbcsearch&amp;nbc=IBDH</v>
      </c>
      <c r="J1114" s="11" t="s">
        <v>1279</v>
      </c>
      <c r="K1114" s="23" t="s">
        <v>889</v>
      </c>
      <c r="N1114" s="12" t="str">
        <f t="shared" si="141"/>
        <v>IB</v>
      </c>
      <c r="O1114" s="12" t="str">
        <f t="shared" si="142"/>
        <v>I</v>
      </c>
      <c r="P1114" s="12" t="str">
        <f t="shared" si="143"/>
        <v>H</v>
      </c>
    </row>
    <row r="1115" spans="1:16" x14ac:dyDescent="0.3">
      <c r="A1115" s="16" t="str">
        <f t="shared" si="138"/>
        <v>East Lake</v>
      </c>
      <c r="B1115" s="52" t="str">
        <f>VLOOKUP(N1115,Keys!$I$3:$J$21,2)</f>
        <v>South Washoe County</v>
      </c>
      <c r="C1115" s="52" t="str">
        <f>VLOOKUP(D1115,Keys!$Q$3:$S$31,2)</f>
        <v xml:space="preserve">Washoe Valley, Carson City           </v>
      </c>
      <c r="D1115" s="57">
        <f>VLOOKUP(N1115,Keys!$D$3:$E$118,2)</f>
        <v>89704</v>
      </c>
      <c r="E1115" s="12" t="str">
        <f>VLOOKUP(G1115,Keys!$A$3:$B$30,2)</f>
        <v>SFR 1 Acre Zoning -- Site Values</v>
      </c>
      <c r="F1115" s="19" t="str">
        <f t="shared" si="136"/>
        <v>IBH</v>
      </c>
      <c r="G1115" s="21" t="str">
        <f t="shared" si="137"/>
        <v>F</v>
      </c>
      <c r="H1115" s="26" t="str">
        <f t="shared" si="139"/>
        <v>ftp://wcftp.washoecounty.us/outtoworld/Neighborhood_Atlas/IB.pdf</v>
      </c>
      <c r="I1115" s="32" t="str">
        <f t="shared" si="140"/>
        <v>https://www2.washoecounty.us/assessor/cama/search_download.php?command=dnld&amp;list=nbcsearch&amp;nbc=IBHF</v>
      </c>
      <c r="J1115" s="11" t="s">
        <v>1279</v>
      </c>
      <c r="K1115" s="23" t="s">
        <v>892</v>
      </c>
      <c r="N1115" s="12" t="str">
        <f t="shared" si="141"/>
        <v>IB</v>
      </c>
      <c r="O1115" s="12" t="str">
        <f t="shared" si="142"/>
        <v>I</v>
      </c>
      <c r="P1115" s="12" t="str">
        <f t="shared" si="143"/>
        <v>F</v>
      </c>
    </row>
    <row r="1116" spans="1:16" x14ac:dyDescent="0.3">
      <c r="A1116" s="16" t="str">
        <f t="shared" si="138"/>
        <v>Ag Land</v>
      </c>
      <c r="B1116" s="52" t="str">
        <f>VLOOKUP(N1116,Keys!$I$3:$J$21,2)</f>
        <v>South Washoe County</v>
      </c>
      <c r="C1116" s="52" t="str">
        <f>VLOOKUP(D1116,Keys!$Q$3:$S$31,2)</f>
        <v xml:space="preserve">Washoe Valley, Carson City           </v>
      </c>
      <c r="D1116" s="57">
        <f>VLOOKUP(N1116,Keys!$D$3:$E$118,2)</f>
        <v>89704</v>
      </c>
      <c r="E1116" s="12" t="str">
        <f>VLOOKUP(G1116,Keys!$A$3:$B$30,2)</f>
        <v>Possessory Interest Parcels</v>
      </c>
      <c r="F1116" s="19" t="str">
        <f t="shared" si="136"/>
        <v>IBW</v>
      </c>
      <c r="G1116" s="21" t="str">
        <f t="shared" si="137"/>
        <v>W</v>
      </c>
      <c r="H1116" s="26" t="str">
        <f t="shared" si="139"/>
        <v>ftp://wcftp.washoecounty.us/outtoworld/Neighborhood_Atlas/IB.pdf</v>
      </c>
      <c r="I1116" s="32" t="str">
        <f t="shared" si="140"/>
        <v>https://www2.washoecounty.us/assessor/cama/search_download.php?command=dnld&amp;list=nbcsearch&amp;nbc=IBWW</v>
      </c>
      <c r="J1116" s="11" t="s">
        <v>1279</v>
      </c>
      <c r="K1116" s="23" t="s">
        <v>895</v>
      </c>
      <c r="N1116" s="12" t="str">
        <f t="shared" si="141"/>
        <v>IB</v>
      </c>
      <c r="O1116" s="12" t="str">
        <f t="shared" si="142"/>
        <v>I</v>
      </c>
      <c r="P1116" s="12" t="str">
        <f t="shared" si="143"/>
        <v>W</v>
      </c>
    </row>
    <row r="1117" spans="1:16" x14ac:dyDescent="0.3">
      <c r="A1117" s="16" t="str">
        <f t="shared" si="138"/>
        <v>Patented Mining Claims</v>
      </c>
      <c r="B1117" s="52" t="str">
        <f>VLOOKUP(N1117,Keys!$I$3:$J$21,2)</f>
        <v>South Washoe County</v>
      </c>
      <c r="C1117" s="52" t="str">
        <f>VLOOKUP(D1117,Keys!$Q$3:$S$31,2)</f>
        <v xml:space="preserve">Reno, VC Highlands           </v>
      </c>
      <c r="D1117" s="57">
        <f>VLOOKUP(N1117,Keys!$D$3:$E$118,2)</f>
        <v>89521</v>
      </c>
      <c r="E1117" s="12" t="str">
        <f>VLOOKUP(G1117,Keys!$A$3:$B$30,2)</f>
        <v>Centrally Assessed</v>
      </c>
      <c r="F1117" s="19" t="str">
        <f t="shared" si="136"/>
        <v>ICB</v>
      </c>
      <c r="G1117" s="21" t="str">
        <f t="shared" si="137"/>
        <v>Z</v>
      </c>
      <c r="H1117" s="26" t="str">
        <f t="shared" si="139"/>
        <v>ftp://wcftp.washoecounty.us/outtoworld/Neighborhood_Atlas/IC.pdf</v>
      </c>
      <c r="I1117" s="32" t="str">
        <f t="shared" si="140"/>
        <v>https://www2.washoecounty.us/assessor/cama/search_download.php?command=dnld&amp;list=nbcsearch&amp;nbc=ICBZ</v>
      </c>
      <c r="J1117" s="11" t="s">
        <v>1279</v>
      </c>
      <c r="K1117" s="23" t="s">
        <v>898</v>
      </c>
      <c r="N1117" s="12" t="str">
        <f t="shared" si="141"/>
        <v>IC</v>
      </c>
      <c r="O1117" s="12" t="str">
        <f t="shared" si="142"/>
        <v>I</v>
      </c>
      <c r="P1117" s="12" t="str">
        <f t="shared" si="143"/>
        <v>Z</v>
      </c>
    </row>
    <row r="1118" spans="1:16" x14ac:dyDescent="0.3">
      <c r="A1118" s="16" t="str">
        <f t="shared" si="138"/>
        <v>Common Area</v>
      </c>
      <c r="B1118" s="52" t="str">
        <f>VLOOKUP(N1118,Keys!$I$3:$J$21,2)</f>
        <v>South Washoe County</v>
      </c>
      <c r="C1118" s="52" t="str">
        <f>VLOOKUP(D1118,Keys!$Q$3:$S$31,2)</f>
        <v xml:space="preserve">Reno, VC Highlands           </v>
      </c>
      <c r="D1118" s="57">
        <f>VLOOKUP(N1118,Keys!$D$3:$E$118,2)</f>
        <v>89521</v>
      </c>
      <c r="E1118" s="12" t="str">
        <f>VLOOKUP(G1118,Keys!$A$3:$B$30,2)</f>
        <v>Token Values -- Common Area / Splinters / Unbuildable</v>
      </c>
      <c r="F1118" s="19" t="str">
        <f t="shared" si="136"/>
        <v>IDV</v>
      </c>
      <c r="G1118" s="21" t="str">
        <f t="shared" si="137"/>
        <v>V</v>
      </c>
      <c r="H1118" s="26" t="str">
        <f t="shared" si="139"/>
        <v>ftp://wcftp.washoecounty.us/outtoworld/Neighborhood_Atlas/ID.pdf</v>
      </c>
      <c r="I1118" s="32" t="str">
        <f t="shared" si="140"/>
        <v>https://www2.washoecounty.us/assessor/cama/search_download.php?command=dnld&amp;list=nbcsearch&amp;nbc=IDVV</v>
      </c>
      <c r="J1118" s="11" t="s">
        <v>1279</v>
      </c>
      <c r="K1118" s="23" t="s">
        <v>901</v>
      </c>
      <c r="N1118" s="12" t="str">
        <f t="shared" si="141"/>
        <v>ID</v>
      </c>
      <c r="O1118" s="12" t="str">
        <f t="shared" si="142"/>
        <v>I</v>
      </c>
      <c r="P1118" s="12" t="str">
        <f t="shared" si="143"/>
        <v>V</v>
      </c>
    </row>
    <row r="1119" spans="1:16" x14ac:dyDescent="0.3">
      <c r="A1119" s="16" t="str">
        <f t="shared" si="138"/>
        <v>Ziron Dr. SFRs</v>
      </c>
      <c r="B1119" s="52" t="str">
        <f>VLOOKUP(N1119,Keys!$I$3:$J$21,2)</f>
        <v>South Washoe County</v>
      </c>
      <c r="C1119" s="52" t="str">
        <f>VLOOKUP(D1119,Keys!$Q$3:$S$31,2)</f>
        <v xml:space="preserve">Reno, VC Highlands           </v>
      </c>
      <c r="D1119" s="57">
        <f>VLOOKUP(N1119,Keys!$D$3:$E$118,2)</f>
        <v>89521</v>
      </c>
      <c r="E1119" s="12" t="str">
        <f>VLOOKUP(G1119,Keys!$A$3:$B$30,2)</f>
        <v>SFR 6,000 - 9,000 Sf Zoning -- Site Values</v>
      </c>
      <c r="F1119" s="19" t="str">
        <f t="shared" si="136"/>
        <v>IEA</v>
      </c>
      <c r="G1119" s="21" t="str">
        <f t="shared" si="137"/>
        <v>C</v>
      </c>
      <c r="H1119" s="26" t="str">
        <f t="shared" si="139"/>
        <v>ftp://wcftp.washoecounty.us/outtoworld/Neighborhood_Atlas/IE.pdf</v>
      </c>
      <c r="I1119" s="32" t="str">
        <f t="shared" si="140"/>
        <v>https://www2.washoecounty.us/assessor/cama/search_download.php?command=dnld&amp;list=nbcsearch&amp;nbc=IEAC</v>
      </c>
      <c r="J1119" s="11" t="s">
        <v>1279</v>
      </c>
      <c r="K1119" s="23" t="s">
        <v>904</v>
      </c>
      <c r="N1119" s="12" t="str">
        <f t="shared" si="141"/>
        <v>IE</v>
      </c>
      <c r="O1119" s="12" t="str">
        <f t="shared" si="142"/>
        <v>I</v>
      </c>
      <c r="P1119" s="12" t="str">
        <f t="shared" si="143"/>
        <v>C</v>
      </c>
    </row>
    <row r="1120" spans="1:16" x14ac:dyDescent="0.3">
      <c r="A1120" s="16" t="str">
        <f t="shared" si="138"/>
        <v>Cottonwood Creek Estates</v>
      </c>
      <c r="B1120" s="52" t="str">
        <f>VLOOKUP(N1120,Keys!$I$3:$J$21,2)</f>
        <v>South Washoe County</v>
      </c>
      <c r="C1120" s="52" t="str">
        <f>VLOOKUP(D1120,Keys!$Q$3:$S$31,2)</f>
        <v xml:space="preserve">Reno, VC Highlands           </v>
      </c>
      <c r="D1120" s="57">
        <f>VLOOKUP(N1120,Keys!$D$3:$E$118,2)</f>
        <v>89521</v>
      </c>
      <c r="E1120" s="12" t="str">
        <f>VLOOKUP(G1120,Keys!$A$3:$B$30,2)</f>
        <v>SFR 12,000 - 15,000 Sf Zoning -- Site Values</v>
      </c>
      <c r="F1120" s="19" t="str">
        <f t="shared" si="136"/>
        <v>IED</v>
      </c>
      <c r="G1120" s="21" t="str">
        <f t="shared" si="137"/>
        <v>D</v>
      </c>
      <c r="H1120" s="26" t="str">
        <f t="shared" si="139"/>
        <v>ftp://wcftp.washoecounty.us/outtoworld/Neighborhood_Atlas/IE.pdf</v>
      </c>
      <c r="I1120" s="32" t="str">
        <f t="shared" si="140"/>
        <v>https://www2.washoecounty.us/assessor/cama/search_download.php?command=dnld&amp;list=nbcsearch&amp;nbc=IEDD</v>
      </c>
      <c r="J1120" s="11" t="s">
        <v>1279</v>
      </c>
      <c r="K1120" s="23" t="s">
        <v>907</v>
      </c>
      <c r="N1120" s="12" t="str">
        <f t="shared" si="141"/>
        <v>IE</v>
      </c>
      <c r="O1120" s="12" t="str">
        <f t="shared" si="142"/>
        <v>I</v>
      </c>
      <c r="P1120" s="12" t="str">
        <f t="shared" si="143"/>
        <v>D</v>
      </c>
    </row>
    <row r="1121" spans="1:16" x14ac:dyDescent="0.3">
      <c r="A1121" s="16" t="str">
        <f t="shared" si="138"/>
        <v>Mobile Home Park</v>
      </c>
      <c r="B1121" s="52" t="str">
        <f>VLOOKUP(N1121,Keys!$I$3:$J$21,2)</f>
        <v>South Washoe County</v>
      </c>
      <c r="C1121" s="52" t="str">
        <f>VLOOKUP(D1121,Keys!$Q$3:$S$31,2)</f>
        <v xml:space="preserve">Reno, VC Highlands           </v>
      </c>
      <c r="D1121" s="57">
        <f>VLOOKUP(N1121,Keys!$D$3:$E$118,2)</f>
        <v>89521</v>
      </c>
      <c r="E1121" s="12" t="str">
        <f>VLOOKUP(G1121,Keys!$A$3:$B$30,2)</f>
        <v>MF - Mobile Home / RV Parks -- Per Unit Values (LUC 35)</v>
      </c>
      <c r="F1121" s="19" t="str">
        <f t="shared" si="136"/>
        <v>IEH</v>
      </c>
      <c r="G1121" s="21" t="str">
        <f t="shared" si="137"/>
        <v>N</v>
      </c>
      <c r="H1121" s="26" t="str">
        <f t="shared" si="139"/>
        <v>ftp://wcftp.washoecounty.us/outtoworld/Neighborhood_Atlas/IE.pdf</v>
      </c>
      <c r="I1121" s="32" t="str">
        <f t="shared" si="140"/>
        <v>https://www2.washoecounty.us/assessor/cama/search_download.php?command=dnld&amp;list=nbcsearch&amp;nbc=IEHN</v>
      </c>
      <c r="J1121" s="11" t="s">
        <v>1279</v>
      </c>
      <c r="K1121" s="23" t="s">
        <v>910</v>
      </c>
      <c r="N1121" s="12" t="str">
        <f t="shared" si="141"/>
        <v>IE</v>
      </c>
      <c r="O1121" s="12" t="str">
        <f t="shared" si="142"/>
        <v>I</v>
      </c>
      <c r="P1121" s="12" t="str">
        <f t="shared" si="143"/>
        <v>N</v>
      </c>
    </row>
    <row r="1122" spans="1:16" x14ac:dyDescent="0.3">
      <c r="A1122" s="16" t="str">
        <f t="shared" si="138"/>
        <v>Ravazza Ranch</v>
      </c>
      <c r="B1122" s="52" t="str">
        <f>VLOOKUP(N1122,Keys!$I$3:$J$21,2)</f>
        <v>South Washoe County</v>
      </c>
      <c r="C1122" s="52" t="str">
        <f>VLOOKUP(D1122,Keys!$Q$3:$S$31,2)</f>
        <v xml:space="preserve">Reno, VC Highlands           </v>
      </c>
      <c r="D1122" s="57">
        <f>VLOOKUP(N1122,Keys!$D$3:$E$118,2)</f>
        <v>89521</v>
      </c>
      <c r="E1122" s="12" t="str">
        <f>VLOOKUP(G1122,Keys!$A$3:$B$30,2)</f>
        <v>SFR 1 Acre Zoning -- Site Values</v>
      </c>
      <c r="F1122" s="19" t="str">
        <f t="shared" si="136"/>
        <v>IEM</v>
      </c>
      <c r="G1122" s="21" t="str">
        <f t="shared" si="137"/>
        <v>F</v>
      </c>
      <c r="H1122" s="26" t="str">
        <f t="shared" si="139"/>
        <v>ftp://wcftp.washoecounty.us/outtoworld/Neighborhood_Atlas/IE.pdf</v>
      </c>
      <c r="I1122" s="32" t="str">
        <f t="shared" si="140"/>
        <v>https://www2.washoecounty.us/assessor/cama/search_download.php?command=dnld&amp;list=nbcsearch&amp;nbc=IEMF</v>
      </c>
      <c r="J1122" s="11" t="s">
        <v>1279</v>
      </c>
      <c r="K1122" s="23" t="s">
        <v>913</v>
      </c>
      <c r="N1122" s="12" t="str">
        <f t="shared" si="141"/>
        <v>IE</v>
      </c>
      <c r="O1122" s="12" t="str">
        <f t="shared" si="142"/>
        <v>I</v>
      </c>
      <c r="P1122" s="12" t="str">
        <f t="shared" si="143"/>
        <v>F</v>
      </c>
    </row>
    <row r="1123" spans="1:16" x14ac:dyDescent="0.3">
      <c r="A1123" s="16" t="str">
        <f t="shared" si="138"/>
        <v>Ag Land</v>
      </c>
      <c r="B1123" s="52" t="str">
        <f>VLOOKUP(N1123,Keys!$I$3:$J$21,2)</f>
        <v>South Washoe County</v>
      </c>
      <c r="C1123" s="52" t="str">
        <f>VLOOKUP(D1123,Keys!$Q$3:$S$31,2)</f>
        <v xml:space="preserve">Reno, VC Highlands           </v>
      </c>
      <c r="D1123" s="57">
        <f>VLOOKUP(N1123,Keys!$D$3:$E$118,2)</f>
        <v>89521</v>
      </c>
      <c r="E1123" s="12" t="str">
        <f>VLOOKUP(G1123,Keys!$A$3:$B$30,2)</f>
        <v>Possessory Interest Parcels</v>
      </c>
      <c r="F1123" s="19" t="str">
        <f t="shared" si="136"/>
        <v>IEW</v>
      </c>
      <c r="G1123" s="21" t="str">
        <f t="shared" si="137"/>
        <v>W</v>
      </c>
      <c r="H1123" s="26" t="str">
        <f t="shared" si="139"/>
        <v>ftp://wcftp.washoecounty.us/outtoworld/Neighborhood_Atlas/IE.pdf</v>
      </c>
      <c r="I1123" s="32" t="str">
        <f t="shared" si="140"/>
        <v>https://www2.washoecounty.us/assessor/cama/search_download.php?command=dnld&amp;list=nbcsearch&amp;nbc=IEWW</v>
      </c>
      <c r="J1123" s="11" t="s">
        <v>1279</v>
      </c>
      <c r="K1123" s="23" t="s">
        <v>916</v>
      </c>
      <c r="N1123" s="12" t="str">
        <f t="shared" si="141"/>
        <v>IE</v>
      </c>
      <c r="O1123" s="12" t="str">
        <f t="shared" si="142"/>
        <v>I</v>
      </c>
      <c r="P1123" s="12" t="str">
        <f t="shared" si="143"/>
        <v>W</v>
      </c>
    </row>
    <row r="1124" spans="1:16" x14ac:dyDescent="0.3">
      <c r="A1124" s="16" t="str">
        <f t="shared" si="138"/>
        <v>Lake Vista</v>
      </c>
      <c r="B1124" s="52" t="str">
        <f>VLOOKUP(N1124,Keys!$I$3:$J$21,2)</f>
        <v>South Washoe County</v>
      </c>
      <c r="C1124" s="52" t="str">
        <f>VLOOKUP(D1124,Keys!$Q$3:$S$31,2)</f>
        <v xml:space="preserve">Washoe Valley, Carson City           </v>
      </c>
      <c r="D1124" s="57">
        <f>VLOOKUP(N1124,Keys!$D$3:$E$118,2)</f>
        <v>89704</v>
      </c>
      <c r="E1124" s="12" t="str">
        <f>VLOOKUP(G1124,Keys!$A$3:$B$30,2)</f>
        <v>SFR 2.5 Acre Zoning -- Site Values</v>
      </c>
      <c r="F1124" s="19" t="str">
        <f t="shared" si="136"/>
        <v>IGA</v>
      </c>
      <c r="G1124" s="21" t="str">
        <f t="shared" si="137"/>
        <v>G</v>
      </c>
      <c r="H1124" s="26" t="str">
        <f t="shared" si="139"/>
        <v>ftp://wcftp.washoecounty.us/outtoworld/Neighborhood_Atlas/IG.pdf</v>
      </c>
      <c r="I1124" s="32" t="str">
        <f t="shared" si="140"/>
        <v>https://www2.washoecounty.us/assessor/cama/search_download.php?command=dnld&amp;list=nbcsearch&amp;nbc=IGAG</v>
      </c>
      <c r="J1124" s="11" t="s">
        <v>1279</v>
      </c>
      <c r="K1124" s="23" t="s">
        <v>919</v>
      </c>
      <c r="N1124" s="12" t="str">
        <f t="shared" si="141"/>
        <v>IG</v>
      </c>
      <c r="O1124" s="12" t="str">
        <f t="shared" si="142"/>
        <v>I</v>
      </c>
      <c r="P1124" s="12" t="str">
        <f t="shared" si="143"/>
        <v>G</v>
      </c>
    </row>
    <row r="1125" spans="1:16" x14ac:dyDescent="0.3">
      <c r="A1125" s="16" t="str">
        <f t="shared" si="138"/>
        <v>2.5ac West Side West Washoe Valley</v>
      </c>
      <c r="B1125" s="52" t="str">
        <f>VLOOKUP(N1125,Keys!$I$3:$J$21,2)</f>
        <v>South Washoe County</v>
      </c>
      <c r="C1125" s="52" t="str">
        <f>VLOOKUP(D1125,Keys!$Q$3:$S$31,2)</f>
        <v xml:space="preserve">Washoe Valley, Carson City           </v>
      </c>
      <c r="D1125" s="57">
        <f>VLOOKUP(N1125,Keys!$D$3:$E$118,2)</f>
        <v>89704</v>
      </c>
      <c r="E1125" s="12" t="str">
        <f>VLOOKUP(G1125,Keys!$A$3:$B$30,2)</f>
        <v>SFR 2.5 Acre Zoning -- Site Values</v>
      </c>
      <c r="F1125" s="19" t="str">
        <f t="shared" si="136"/>
        <v>IGC</v>
      </c>
      <c r="G1125" s="21" t="str">
        <f t="shared" si="137"/>
        <v>G</v>
      </c>
      <c r="H1125" s="26" t="str">
        <f t="shared" si="139"/>
        <v>ftp://wcftp.washoecounty.us/outtoworld/Neighborhood_Atlas/IG.pdf</v>
      </c>
      <c r="I1125" s="32" t="str">
        <f t="shared" si="140"/>
        <v>https://www2.washoecounty.us/assessor/cama/search_download.php?command=dnld&amp;list=nbcsearch&amp;nbc=IGCG</v>
      </c>
      <c r="J1125" s="11" t="s">
        <v>1279</v>
      </c>
      <c r="K1125" s="23" t="s">
        <v>922</v>
      </c>
      <c r="N1125" s="12" t="str">
        <f t="shared" si="141"/>
        <v>IG</v>
      </c>
      <c r="O1125" s="12" t="str">
        <f t="shared" si="142"/>
        <v>I</v>
      </c>
      <c r="P1125" s="12" t="str">
        <f t="shared" si="143"/>
        <v>G</v>
      </c>
    </row>
    <row r="1126" spans="1:16" x14ac:dyDescent="0.3">
      <c r="A1126" s="16" t="str">
        <f t="shared" si="138"/>
        <v>40 Acre Parcels</v>
      </c>
      <c r="B1126" s="52" t="str">
        <f>VLOOKUP(N1126,Keys!$I$3:$J$21,2)</f>
        <v>South Washoe County</v>
      </c>
      <c r="C1126" s="52" t="str">
        <f>VLOOKUP(D1126,Keys!$Q$3:$S$31,2)</f>
        <v xml:space="preserve">Washoe Valley, Carson City           </v>
      </c>
      <c r="D1126" s="57">
        <f>VLOOKUP(N1126,Keys!$D$3:$E$118,2)</f>
        <v>89704</v>
      </c>
      <c r="E1126" s="12" t="str">
        <f>VLOOKUP(G1126,Keys!$A$3:$B$30,2)</f>
        <v>SFR 40+ Acre Zoning -- Site Values / Per Acre</v>
      </c>
      <c r="F1126" s="19" t="str">
        <f t="shared" si="136"/>
        <v>IGJ</v>
      </c>
      <c r="G1126" s="21" t="str">
        <f t="shared" si="137"/>
        <v>J</v>
      </c>
      <c r="H1126" s="26" t="str">
        <f t="shared" si="139"/>
        <v>ftp://wcftp.washoecounty.us/outtoworld/Neighborhood_Atlas/IG.pdf</v>
      </c>
      <c r="I1126" s="32" t="str">
        <f t="shared" si="140"/>
        <v>https://www2.washoecounty.us/assessor/cama/search_download.php?command=dnld&amp;list=nbcsearch&amp;nbc=IGJJ</v>
      </c>
      <c r="J1126" s="11" t="s">
        <v>1279</v>
      </c>
      <c r="K1126" s="23" t="s">
        <v>925</v>
      </c>
      <c r="N1126" s="12" t="str">
        <f t="shared" si="141"/>
        <v>IG</v>
      </c>
      <c r="O1126" s="12" t="str">
        <f t="shared" si="142"/>
        <v>I</v>
      </c>
      <c r="P1126" s="12" t="str">
        <f t="shared" si="143"/>
        <v>J</v>
      </c>
    </row>
    <row r="1127" spans="1:16" x14ac:dyDescent="0.3">
      <c r="A1127" s="16" t="str">
        <f t="shared" si="138"/>
        <v>Government Owned</v>
      </c>
      <c r="B1127" s="52" t="str">
        <f>VLOOKUP(N1127,Keys!$I$3:$J$21,2)</f>
        <v>South Washoe County</v>
      </c>
      <c r="C1127" s="52" t="str">
        <f>VLOOKUP(D1127,Keys!$Q$3:$S$31,2)</f>
        <v xml:space="preserve">Washoe Valley, Carson City           </v>
      </c>
      <c r="D1127" s="57">
        <f>VLOOKUP(N1127,Keys!$D$3:$E$118,2)</f>
        <v>89704</v>
      </c>
      <c r="E1127" s="12" t="str">
        <f>VLOOKUP(G1127,Keys!$A$3:$B$30,2)</f>
        <v>Centrally Assessed</v>
      </c>
      <c r="F1127" s="19" t="str">
        <f t="shared" si="136"/>
        <v>IGY</v>
      </c>
      <c r="G1127" s="21" t="str">
        <f t="shared" si="137"/>
        <v>Y</v>
      </c>
      <c r="H1127" s="26" t="str">
        <f t="shared" si="139"/>
        <v>ftp://wcftp.washoecounty.us/outtoworld/Neighborhood_Atlas/IG.pdf</v>
      </c>
      <c r="I1127" s="32" t="str">
        <f t="shared" si="140"/>
        <v>https://www2.washoecounty.us/assessor/cama/search_download.php?command=dnld&amp;list=nbcsearch&amp;nbc=IGYY</v>
      </c>
      <c r="J1127" s="11" t="s">
        <v>1279</v>
      </c>
      <c r="K1127" s="23" t="s">
        <v>928</v>
      </c>
      <c r="N1127" s="12" t="str">
        <f t="shared" si="141"/>
        <v>IG</v>
      </c>
      <c r="O1127" s="12" t="str">
        <f t="shared" si="142"/>
        <v>I</v>
      </c>
      <c r="P1127" s="12" t="str">
        <f t="shared" si="143"/>
        <v>Y</v>
      </c>
    </row>
    <row r="1128" spans="1:16" x14ac:dyDescent="0.3">
      <c r="A1128" s="16" t="str">
        <f t="shared" si="138"/>
        <v>Common Area / Token Value</v>
      </c>
      <c r="B1128" s="52" t="str">
        <f>VLOOKUP(N1128,Keys!$I$3:$J$21,2)</f>
        <v>South Washoe County</v>
      </c>
      <c r="C1128" s="52" t="str">
        <f>VLOOKUP(D1128,Keys!$Q$3:$S$31,2)</f>
        <v xml:space="preserve">Reno, VC Highlands           </v>
      </c>
      <c r="D1128" s="57">
        <f>VLOOKUP(N1128,Keys!$D$3:$E$118,2)</f>
        <v>89521</v>
      </c>
      <c r="E1128" s="12" t="str">
        <f>VLOOKUP(G1128,Keys!$A$3:$B$30,2)</f>
        <v>Token Values -- Common Area / Splinters / Unbuildable</v>
      </c>
      <c r="F1128" s="19" t="str">
        <f t="shared" si="136"/>
        <v>IHV</v>
      </c>
      <c r="G1128" s="21" t="str">
        <f t="shared" si="137"/>
        <v>V</v>
      </c>
      <c r="H1128" s="26" t="str">
        <f t="shared" si="139"/>
        <v>ftp://wcftp.washoecounty.us/outtoworld/Neighborhood_Atlas/IH.pdf</v>
      </c>
      <c r="I1128" s="32" t="str">
        <f t="shared" si="140"/>
        <v>https://www2.washoecounty.us/assessor/cama/search_download.php?command=dnld&amp;list=nbcsearch&amp;nbc=IHVV</v>
      </c>
      <c r="J1128" s="11" t="s">
        <v>1279</v>
      </c>
      <c r="K1128" s="23" t="s">
        <v>931</v>
      </c>
      <c r="N1128" s="12" t="str">
        <f t="shared" si="141"/>
        <v>IH</v>
      </c>
      <c r="O1128" s="12" t="str">
        <f t="shared" si="142"/>
        <v>I</v>
      </c>
      <c r="P1128" s="12" t="str">
        <f t="shared" si="143"/>
        <v>V</v>
      </c>
    </row>
    <row r="1129" spans="1:16" x14ac:dyDescent="0.3">
      <c r="A1129" s="16" t="str">
        <f t="shared" si="138"/>
        <v>Mt. Rose Commercial</v>
      </c>
      <c r="B1129" s="52" t="str">
        <f>VLOOKUP(N1129,Keys!$I$3:$J$21,2)</f>
        <v>South Washoe County</v>
      </c>
      <c r="C1129" s="52" t="str">
        <f>VLOOKUP(D1129,Keys!$Q$3:$S$31,2)</f>
        <v xml:space="preserve">Reno,  Galena, Pleasant Valley, Steamboat, Virginia Foothills       </v>
      </c>
      <c r="D1129" s="57">
        <f>VLOOKUP(N1129,Keys!$D$3:$E$118,2)</f>
        <v>89511</v>
      </c>
      <c r="E1129" s="12" t="str">
        <f>VLOOKUP(G1129,Keys!$A$3:$B$30,2)</f>
        <v>Commercial - General -- Square Foot Values</v>
      </c>
      <c r="F1129" s="19" t="str">
        <f t="shared" si="136"/>
        <v>JBC</v>
      </c>
      <c r="G1129" s="21" t="str">
        <f t="shared" si="137"/>
        <v>Q</v>
      </c>
      <c r="H1129" s="26" t="str">
        <f t="shared" si="139"/>
        <v>ftp://wcftp.washoecounty.us/outtoworld/Neighborhood_Atlas/JB.pdf</v>
      </c>
      <c r="I1129" s="32" t="str">
        <f t="shared" si="140"/>
        <v>https://www2.washoecounty.us/assessor/cama/search_download.php?command=dnld&amp;list=nbcsearch&amp;nbc=JBCQ</v>
      </c>
      <c r="J1129" s="11" t="s">
        <v>1279</v>
      </c>
      <c r="K1129" s="23" t="s">
        <v>934</v>
      </c>
      <c r="N1129" s="12" t="str">
        <f t="shared" si="141"/>
        <v>JB</v>
      </c>
      <c r="O1129" s="12" t="str">
        <f t="shared" si="142"/>
        <v>J</v>
      </c>
      <c r="P1129" s="12" t="str">
        <f t="shared" si="143"/>
        <v>Q</v>
      </c>
    </row>
    <row r="1130" spans="1:16" x14ac:dyDescent="0.3">
      <c r="A1130" s="16" t="str">
        <f t="shared" si="138"/>
        <v>Acreage Homesites</v>
      </c>
      <c r="B1130" s="52" t="str">
        <f>VLOOKUP(N1130,Keys!$I$3:$J$21,2)</f>
        <v>South Washoe County</v>
      </c>
      <c r="C1130" s="52" t="str">
        <f>VLOOKUP(D1130,Keys!$Q$3:$S$31,2)</f>
        <v xml:space="preserve">Reno,  Galena, Pleasant Valley, Steamboat, Virginia Foothills       </v>
      </c>
      <c r="D1130" s="57">
        <f>VLOOKUP(N1130,Keys!$D$3:$E$118,2)</f>
        <v>89511</v>
      </c>
      <c r="E1130" s="12" t="str">
        <f>VLOOKUP(G1130,Keys!$A$3:$B$30,2)</f>
        <v>SFR 10 Acre Zoning -- Site Values / Per Acre</v>
      </c>
      <c r="F1130" s="19" t="str">
        <f t="shared" si="136"/>
        <v>JBF</v>
      </c>
      <c r="G1130" s="21" t="str">
        <f t="shared" si="137"/>
        <v>I</v>
      </c>
      <c r="H1130" s="26" t="str">
        <f t="shared" si="139"/>
        <v>ftp://wcftp.washoecounty.us/outtoworld/Neighborhood_Atlas/JB.pdf</v>
      </c>
      <c r="I1130" s="32" t="str">
        <f t="shared" si="140"/>
        <v>https://www2.washoecounty.us/assessor/cama/search_download.php?command=dnld&amp;list=nbcsearch&amp;nbc=JBFI</v>
      </c>
      <c r="J1130" s="11" t="s">
        <v>1279</v>
      </c>
      <c r="K1130" s="23" t="s">
        <v>937</v>
      </c>
      <c r="N1130" s="12" t="str">
        <f t="shared" si="141"/>
        <v>JB</v>
      </c>
      <c r="O1130" s="12" t="str">
        <f t="shared" si="142"/>
        <v>J</v>
      </c>
      <c r="P1130" s="12" t="str">
        <f t="shared" si="143"/>
        <v>I</v>
      </c>
    </row>
    <row r="1131" spans="1:16" x14ac:dyDescent="0.3">
      <c r="A1131" s="16" t="str">
        <f t="shared" si="138"/>
        <v>Joy Lake</v>
      </c>
      <c r="B1131" s="52" t="str">
        <f>VLOOKUP(N1131,Keys!$I$3:$J$21,2)</f>
        <v>South Washoe County</v>
      </c>
      <c r="C1131" s="52" t="str">
        <f>VLOOKUP(D1131,Keys!$Q$3:$S$31,2)</f>
        <v xml:space="preserve">Reno,  Galena, Pleasant Valley, Steamboat, Virginia Foothills       </v>
      </c>
      <c r="D1131" s="57">
        <f>VLOOKUP(N1131,Keys!$D$3:$E$118,2)</f>
        <v>89511</v>
      </c>
      <c r="E1131" s="12" t="str">
        <f>VLOOKUP(G1131,Keys!$A$3:$B$30,2)</f>
        <v>SFR 5 Acre Zoning -- Site Values</v>
      </c>
      <c r="F1131" s="19" t="str">
        <f t="shared" si="136"/>
        <v>JCA</v>
      </c>
      <c r="G1131" s="21" t="str">
        <f t="shared" si="137"/>
        <v>H</v>
      </c>
      <c r="H1131" s="26" t="str">
        <f t="shared" si="139"/>
        <v>ftp://wcftp.washoecounty.us/outtoworld/Neighborhood_Atlas/JC.pdf</v>
      </c>
      <c r="I1131" s="32" t="str">
        <f t="shared" si="140"/>
        <v>https://www2.washoecounty.us/assessor/cama/search_download.php?command=dnld&amp;list=nbcsearch&amp;nbc=JCAH</v>
      </c>
      <c r="J1131" s="11" t="s">
        <v>1279</v>
      </c>
      <c r="K1131" s="23" t="s">
        <v>940</v>
      </c>
      <c r="N1131" s="12" t="str">
        <f t="shared" si="141"/>
        <v>JC</v>
      </c>
      <c r="O1131" s="12" t="str">
        <f t="shared" si="142"/>
        <v>J</v>
      </c>
      <c r="P1131" s="12" t="str">
        <f t="shared" si="143"/>
        <v>H</v>
      </c>
    </row>
    <row r="1132" spans="1:16" x14ac:dyDescent="0.3">
      <c r="A1132" s="16" t="str">
        <f t="shared" si="138"/>
        <v>Bennington Ct/Ridge Crest</v>
      </c>
      <c r="B1132" s="52" t="str">
        <f>VLOOKUP(N1132,Keys!$I$3:$J$21,2)</f>
        <v>South Washoe County</v>
      </c>
      <c r="C1132" s="52" t="str">
        <f>VLOOKUP(D1132,Keys!$Q$3:$S$31,2)</f>
        <v xml:space="preserve">Reno,  Galena, Pleasant Valley, Steamboat, Virginia Foothills       </v>
      </c>
      <c r="D1132" s="57">
        <f>VLOOKUP(N1132,Keys!$D$3:$E$118,2)</f>
        <v>89511</v>
      </c>
      <c r="E1132" s="12" t="str">
        <f>VLOOKUP(G1132,Keys!$A$3:$B$30,2)</f>
        <v>SFR 2.5 Acre Zoning -- Site Values</v>
      </c>
      <c r="F1132" s="19" t="str">
        <f t="shared" si="136"/>
        <v>JCC</v>
      </c>
      <c r="G1132" s="21" t="str">
        <f t="shared" si="137"/>
        <v>G</v>
      </c>
      <c r="H1132" s="26" t="str">
        <f t="shared" si="139"/>
        <v>ftp://wcftp.washoecounty.us/outtoworld/Neighborhood_Atlas/JC.pdf</v>
      </c>
      <c r="I1132" s="32" t="str">
        <f t="shared" si="140"/>
        <v>https://www2.washoecounty.us/assessor/cama/search_download.php?command=dnld&amp;list=nbcsearch&amp;nbc=JCCG</v>
      </c>
      <c r="J1132" s="11" t="s">
        <v>1279</v>
      </c>
      <c r="K1132" s="23" t="s">
        <v>943</v>
      </c>
      <c r="N1132" s="12" t="str">
        <f t="shared" si="141"/>
        <v>JC</v>
      </c>
      <c r="O1132" s="12" t="str">
        <f t="shared" si="142"/>
        <v>J</v>
      </c>
      <c r="P1132" s="12" t="str">
        <f t="shared" si="143"/>
        <v>G</v>
      </c>
    </row>
    <row r="1133" spans="1:16" x14ac:dyDescent="0.3">
      <c r="A1133" s="16" t="str">
        <f t="shared" si="138"/>
        <v>Callahan</v>
      </c>
      <c r="B1133" s="52" t="str">
        <f>VLOOKUP(N1133,Keys!$I$3:$J$21,2)</f>
        <v>South Washoe County</v>
      </c>
      <c r="C1133" s="52" t="str">
        <f>VLOOKUP(D1133,Keys!$Q$3:$S$31,2)</f>
        <v xml:space="preserve">Reno,  Galena, Pleasant Valley, Steamboat, Virginia Foothills       </v>
      </c>
      <c r="D1133" s="57">
        <f>VLOOKUP(N1133,Keys!$D$3:$E$118,2)</f>
        <v>89511</v>
      </c>
      <c r="E1133" s="12" t="str">
        <f>VLOOKUP(G1133,Keys!$A$3:$B$30,2)</f>
        <v>SFR 1 Acre Zoning -- Site Values</v>
      </c>
      <c r="F1133" s="19" t="str">
        <f t="shared" si="136"/>
        <v>JCF</v>
      </c>
      <c r="G1133" s="21" t="str">
        <f t="shared" si="137"/>
        <v>F</v>
      </c>
      <c r="H1133" s="26" t="str">
        <f t="shared" si="139"/>
        <v>ftp://wcftp.washoecounty.us/outtoworld/Neighborhood_Atlas/JC.pdf</v>
      </c>
      <c r="I1133" s="32" t="str">
        <f t="shared" si="140"/>
        <v>https://www2.washoecounty.us/assessor/cama/search_download.php?command=dnld&amp;list=nbcsearch&amp;nbc=JCFF</v>
      </c>
      <c r="J1133" s="11" t="s">
        <v>1279</v>
      </c>
      <c r="K1133" s="23" t="s">
        <v>946</v>
      </c>
      <c r="N1133" s="12" t="str">
        <f t="shared" si="141"/>
        <v>JC</v>
      </c>
      <c r="O1133" s="12" t="str">
        <f t="shared" si="142"/>
        <v>J</v>
      </c>
      <c r="P1133" s="12" t="str">
        <f t="shared" si="143"/>
        <v>F</v>
      </c>
    </row>
    <row r="1134" spans="1:16" x14ac:dyDescent="0.3">
      <c r="A1134" s="16" t="str">
        <f t="shared" si="138"/>
        <v>Parc Foret at Montreux</v>
      </c>
      <c r="B1134" s="52" t="str">
        <f>VLOOKUP(N1134,Keys!$I$3:$J$21,2)</f>
        <v>South Washoe County</v>
      </c>
      <c r="C1134" s="52" t="str">
        <f>VLOOKUP(D1134,Keys!$Q$3:$S$31,2)</f>
        <v xml:space="preserve">Reno,  Galena, Pleasant Valley, Steamboat, Virginia Foothills       </v>
      </c>
      <c r="D1134" s="57">
        <f>VLOOKUP(N1134,Keys!$D$3:$E$118,2)</f>
        <v>89511</v>
      </c>
      <c r="E1134" s="12" t="str">
        <f>VLOOKUP(G1134,Keys!$A$3:$B$30,2)</f>
        <v>SFR 12,000 - 15,000 Sf Zoning -- Site Values</v>
      </c>
      <c r="F1134" s="19" t="str">
        <f t="shared" si="136"/>
        <v>JCH</v>
      </c>
      <c r="G1134" s="21" t="str">
        <f t="shared" si="137"/>
        <v>D</v>
      </c>
      <c r="H1134" s="26" t="str">
        <f t="shared" si="139"/>
        <v>ftp://wcftp.washoecounty.us/outtoworld/Neighborhood_Atlas/JC.pdf</v>
      </c>
      <c r="I1134" s="32" t="str">
        <f t="shared" si="140"/>
        <v>https://www2.washoecounty.us/assessor/cama/search_download.php?command=dnld&amp;list=nbcsearch&amp;nbc=JCHD</v>
      </c>
      <c r="J1134" s="11" t="s">
        <v>1279</v>
      </c>
      <c r="K1134" s="23" t="s">
        <v>949</v>
      </c>
      <c r="N1134" s="12" t="str">
        <f t="shared" si="141"/>
        <v>JC</v>
      </c>
      <c r="O1134" s="12" t="str">
        <f t="shared" si="142"/>
        <v>J</v>
      </c>
      <c r="P1134" s="12" t="str">
        <f t="shared" si="143"/>
        <v>D</v>
      </c>
    </row>
    <row r="1135" spans="1:16" x14ac:dyDescent="0.3">
      <c r="A1135" s="16" t="str">
        <f t="shared" si="138"/>
        <v>Montreux Cottages</v>
      </c>
      <c r="B1135" s="52" t="str">
        <f>VLOOKUP(N1135,Keys!$I$3:$J$21,2)</f>
        <v>South Washoe County</v>
      </c>
      <c r="C1135" s="52" t="str">
        <f>VLOOKUP(D1135,Keys!$Q$3:$S$31,2)</f>
        <v xml:space="preserve">Reno,  Galena, Pleasant Valley, Steamboat, Virginia Foothills       </v>
      </c>
      <c r="D1135" s="57">
        <f>VLOOKUP(N1135,Keys!$D$3:$E$118,2)</f>
        <v>89511</v>
      </c>
      <c r="E1135" s="12" t="str">
        <f>VLOOKUP(G1135,Keys!$A$3:$B$30,2)</f>
        <v>SFR 12,000 - 15,000 Sf Zoning -- Site Values</v>
      </c>
      <c r="F1135" s="19" t="str">
        <f t="shared" si="136"/>
        <v>JCJ</v>
      </c>
      <c r="G1135" s="21" t="str">
        <f t="shared" si="137"/>
        <v>D</v>
      </c>
      <c r="H1135" s="26" t="str">
        <f t="shared" si="139"/>
        <v>ftp://wcftp.washoecounty.us/outtoworld/Neighborhood_Atlas/JC.pdf</v>
      </c>
      <c r="I1135" s="32" t="str">
        <f t="shared" si="140"/>
        <v>https://www2.washoecounty.us/assessor/cama/search_download.php?command=dnld&amp;list=nbcsearch&amp;nbc=JCJD</v>
      </c>
      <c r="J1135" s="11" t="s">
        <v>1279</v>
      </c>
      <c r="K1135" s="23" t="s">
        <v>952</v>
      </c>
      <c r="N1135" s="12" t="str">
        <f t="shared" si="141"/>
        <v>JC</v>
      </c>
      <c r="O1135" s="12" t="str">
        <f t="shared" si="142"/>
        <v>J</v>
      </c>
      <c r="P1135" s="12" t="str">
        <f t="shared" si="143"/>
        <v>D</v>
      </c>
    </row>
    <row r="1136" spans="1:16" x14ac:dyDescent="0.3">
      <c r="A1136" s="16" t="str">
        <f t="shared" si="138"/>
        <v>Scotch Pine Estates</v>
      </c>
      <c r="B1136" s="52" t="str">
        <f>VLOOKUP(N1136,Keys!$I$3:$J$21,2)</f>
        <v>South Washoe County</v>
      </c>
      <c r="C1136" s="52" t="str">
        <f>VLOOKUP(D1136,Keys!$Q$3:$S$31,2)</f>
        <v xml:space="preserve">Reno,  Galena, Pleasant Valley, Steamboat, Virginia Foothills       </v>
      </c>
      <c r="D1136" s="57">
        <f>VLOOKUP(N1136,Keys!$D$3:$E$118,2)</f>
        <v>89511</v>
      </c>
      <c r="E1136" s="12" t="str">
        <f>VLOOKUP(G1136,Keys!$A$3:$B$30,2)</f>
        <v>SFR 1 Acre Zoning -- Site Values</v>
      </c>
      <c r="F1136" s="19" t="str">
        <f t="shared" si="136"/>
        <v>JCM</v>
      </c>
      <c r="G1136" s="21" t="str">
        <f t="shared" si="137"/>
        <v>F</v>
      </c>
      <c r="H1136" s="26" t="str">
        <f t="shared" si="139"/>
        <v>ftp://wcftp.washoecounty.us/outtoworld/Neighborhood_Atlas/JC.pdf</v>
      </c>
      <c r="I1136" s="32" t="str">
        <f t="shared" si="140"/>
        <v>https://www2.washoecounty.us/assessor/cama/search_download.php?command=dnld&amp;list=nbcsearch&amp;nbc=JCMF</v>
      </c>
      <c r="J1136" s="11" t="s">
        <v>1279</v>
      </c>
      <c r="K1136" s="23" t="s">
        <v>955</v>
      </c>
      <c r="N1136" s="12" t="str">
        <f t="shared" si="141"/>
        <v>JC</v>
      </c>
      <c r="O1136" s="12" t="str">
        <f t="shared" si="142"/>
        <v>J</v>
      </c>
      <c r="P1136" s="12" t="str">
        <f t="shared" si="143"/>
        <v>F</v>
      </c>
    </row>
    <row r="1137" spans="1:16" x14ac:dyDescent="0.3">
      <c r="A1137" s="16" t="str">
        <f t="shared" si="138"/>
        <v>Ag/Golf Course</v>
      </c>
      <c r="B1137" s="52" t="str">
        <f>VLOOKUP(N1137,Keys!$I$3:$J$21,2)</f>
        <v>South Washoe County</v>
      </c>
      <c r="C1137" s="52" t="str">
        <f>VLOOKUP(D1137,Keys!$Q$3:$S$31,2)</f>
        <v xml:space="preserve">Reno,  Galena, Pleasant Valley, Steamboat, Virginia Foothills       </v>
      </c>
      <c r="D1137" s="57">
        <f>VLOOKUP(N1137,Keys!$D$3:$E$118,2)</f>
        <v>89511</v>
      </c>
      <c r="E1137" s="12" t="str">
        <f>VLOOKUP(G1137,Keys!$A$3:$B$30,2)</f>
        <v>Possessory Interest Parcels</v>
      </c>
      <c r="F1137" s="19" t="str">
        <f t="shared" si="136"/>
        <v>JCW</v>
      </c>
      <c r="G1137" s="21" t="str">
        <f t="shared" si="137"/>
        <v>W</v>
      </c>
      <c r="H1137" s="26" t="str">
        <f t="shared" si="139"/>
        <v>ftp://wcftp.washoecounty.us/outtoworld/Neighborhood_Atlas/JC.pdf</v>
      </c>
      <c r="I1137" s="32" t="str">
        <f t="shared" si="140"/>
        <v>https://www2.washoecounty.us/assessor/cama/search_download.php?command=dnld&amp;list=nbcsearch&amp;nbc=JCWW</v>
      </c>
      <c r="J1137" s="11" t="s">
        <v>1279</v>
      </c>
      <c r="K1137" s="23" t="s">
        <v>958</v>
      </c>
      <c r="N1137" s="12" t="str">
        <f t="shared" si="141"/>
        <v>JC</v>
      </c>
      <c r="O1137" s="12" t="str">
        <f t="shared" si="142"/>
        <v>J</v>
      </c>
      <c r="P1137" s="12" t="str">
        <f t="shared" si="143"/>
        <v>W</v>
      </c>
    </row>
    <row r="1138" spans="1:16" x14ac:dyDescent="0.3">
      <c r="A1138" s="16" t="str">
        <f t="shared" si="138"/>
        <v>Flanigan &gt; 100 AC</v>
      </c>
      <c r="B1138" s="52" t="str">
        <f>VLOOKUP(N1138,Keys!$I$3:$J$21,2)</f>
        <v>North Washoe County</v>
      </c>
      <c r="C1138" s="52" t="str">
        <f>VLOOKUP(D1138,Keys!$Q$3:$S$31,2)</f>
        <v xml:space="preserve">Reno,  Lawton          </v>
      </c>
      <c r="D1138" s="57">
        <f>VLOOKUP(N1138,Keys!$D$3:$E$118,2)</f>
        <v>89505</v>
      </c>
      <c r="E1138" s="12" t="str">
        <f>VLOOKUP(G1138,Keys!$A$3:$B$30,2)</f>
        <v>Centrally Assessed</v>
      </c>
      <c r="F1138" s="19" t="str">
        <f t="shared" si="136"/>
        <v>KAA</v>
      </c>
      <c r="G1138" s="21" t="str">
        <f t="shared" si="137"/>
        <v>Z</v>
      </c>
      <c r="H1138" s="26" t="str">
        <f t="shared" si="139"/>
        <v>ftp://wcftp.washoecounty.us/outtoworld/Neighborhood_Atlas/KA.pdf</v>
      </c>
      <c r="I1138" s="32" t="str">
        <f t="shared" si="140"/>
        <v>https://www2.washoecounty.us/assessor/cama/search_download.php?command=dnld&amp;list=nbcsearch&amp;nbc=KAAZ</v>
      </c>
      <c r="J1138" s="11" t="s">
        <v>1279</v>
      </c>
      <c r="K1138" s="23" t="s">
        <v>961</v>
      </c>
      <c r="N1138" s="12" t="str">
        <f t="shared" si="141"/>
        <v>KA</v>
      </c>
      <c r="O1138" s="12" t="str">
        <f t="shared" si="142"/>
        <v>K</v>
      </c>
      <c r="P1138" s="12" t="str">
        <f t="shared" si="143"/>
        <v>Z</v>
      </c>
    </row>
    <row r="1139" spans="1:16" x14ac:dyDescent="0.3">
      <c r="A1139" s="16" t="str">
        <f t="shared" si="138"/>
        <v>Mobile Home Park</v>
      </c>
      <c r="B1139" s="52" t="str">
        <f>VLOOKUP(N1139,Keys!$I$3:$J$21,2)</f>
        <v>North Washoe County</v>
      </c>
      <c r="C1139" s="52" t="str">
        <f>VLOOKUP(D1139,Keys!$Q$3:$S$31,2)</f>
        <v xml:space="preserve">Reno            </v>
      </c>
      <c r="D1139" s="57">
        <f>VLOOKUP(N1139,Keys!$D$3:$E$118,2)</f>
        <v>89519</v>
      </c>
      <c r="E1139" s="12" t="str">
        <f>VLOOKUP(G1139,Keys!$A$3:$B$30,2)</f>
        <v>MF - Mobile Home / RV Parks -- Per Unit Values (LUC 35)</v>
      </c>
      <c r="F1139" s="19" t="str">
        <f t="shared" si="136"/>
        <v>KBA</v>
      </c>
      <c r="G1139" s="21" t="str">
        <f t="shared" si="137"/>
        <v>N</v>
      </c>
      <c r="H1139" s="26" t="str">
        <f t="shared" si="139"/>
        <v>ftp://wcftp.washoecounty.us/outtoworld/Neighborhood_Atlas/KB.pdf</v>
      </c>
      <c r="I1139" s="32" t="str">
        <f t="shared" si="140"/>
        <v>https://www2.washoecounty.us/assessor/cama/search_download.php?command=dnld&amp;list=nbcsearch&amp;nbc=KBAN</v>
      </c>
      <c r="J1139" s="11" t="s">
        <v>1279</v>
      </c>
      <c r="K1139" s="23" t="s">
        <v>964</v>
      </c>
      <c r="N1139" s="12" t="str">
        <f t="shared" si="141"/>
        <v>KB</v>
      </c>
      <c r="O1139" s="12" t="str">
        <f t="shared" si="142"/>
        <v>K</v>
      </c>
      <c r="P1139" s="12" t="str">
        <f t="shared" si="143"/>
        <v>N</v>
      </c>
    </row>
    <row r="1140" spans="1:16" x14ac:dyDescent="0.3">
      <c r="A1140" s="16" t="str">
        <f t="shared" si="138"/>
        <v>Token/Common Area</v>
      </c>
      <c r="B1140" s="52" t="str">
        <f>VLOOKUP(N1140,Keys!$I$3:$J$21,2)</f>
        <v>North Washoe County</v>
      </c>
      <c r="C1140" s="52" t="str">
        <f>VLOOKUP(D1140,Keys!$Q$3:$S$31,2)</f>
        <v xml:space="preserve">Reno            </v>
      </c>
      <c r="D1140" s="57">
        <f>VLOOKUP(N1140,Keys!$D$3:$E$118,2)</f>
        <v>89519</v>
      </c>
      <c r="E1140" s="12" t="str">
        <f>VLOOKUP(G1140,Keys!$A$3:$B$30,2)</f>
        <v>Token Values -- Common Area / Splinters / Unbuildable</v>
      </c>
      <c r="F1140" s="19" t="str">
        <f t="shared" si="136"/>
        <v>KBV</v>
      </c>
      <c r="G1140" s="21" t="str">
        <f t="shared" si="137"/>
        <v>V</v>
      </c>
      <c r="H1140" s="26" t="str">
        <f t="shared" si="139"/>
        <v>ftp://wcftp.washoecounty.us/outtoworld/Neighborhood_Atlas/KB.pdf</v>
      </c>
      <c r="I1140" s="32" t="str">
        <f t="shared" si="140"/>
        <v>https://www2.washoecounty.us/assessor/cama/search_download.php?command=dnld&amp;list=nbcsearch&amp;nbc=KBVV</v>
      </c>
      <c r="J1140" s="11" t="s">
        <v>1279</v>
      </c>
      <c r="K1140" s="23" t="s">
        <v>967</v>
      </c>
      <c r="N1140" s="12" t="str">
        <f t="shared" si="141"/>
        <v>KB</v>
      </c>
      <c r="O1140" s="12" t="str">
        <f t="shared" si="142"/>
        <v>K</v>
      </c>
      <c r="P1140" s="12" t="str">
        <f t="shared" si="143"/>
        <v>V</v>
      </c>
    </row>
    <row r="1141" spans="1:16" x14ac:dyDescent="0.3">
      <c r="A1141" s="16" t="str">
        <f t="shared" si="138"/>
        <v>Wadsworth</v>
      </c>
      <c r="B1141" s="52" t="str">
        <f>VLOOKUP(N1141,Keys!$I$3:$J$21,2)</f>
        <v>Central Washoe County</v>
      </c>
      <c r="C1141" s="52" t="str">
        <f>VLOOKUP(D1141,Keys!$Q$3:$S$31,2)</f>
        <v xml:space="preserve">Lockwood, Mccarran, Mustang, Patrick, Tracy-Clark        </v>
      </c>
      <c r="D1141" s="57">
        <f>VLOOKUP(N1141,Keys!$D$3:$E$118,2)</f>
        <v>89434</v>
      </c>
      <c r="E1141" s="12" t="str">
        <f>VLOOKUP(G1141,Keys!$A$3:$B$30,2)</f>
        <v>SFR 6,000 - 9,000 Sf Zoning -- Site Values</v>
      </c>
      <c r="F1141" s="19" t="str">
        <f t="shared" si="136"/>
        <v>LAA</v>
      </c>
      <c r="G1141" s="21" t="str">
        <f t="shared" si="137"/>
        <v>C</v>
      </c>
      <c r="H1141" s="26" t="str">
        <f t="shared" si="139"/>
        <v>ftp://wcftp.washoecounty.us/outtoworld/Neighborhood_Atlas/LA.pdf</v>
      </c>
      <c r="I1141" s="32" t="str">
        <f t="shared" si="140"/>
        <v>https://www2.washoecounty.us/assessor/cama/search_download.php?command=dnld&amp;list=nbcsearch&amp;nbc=LAAC</v>
      </c>
      <c r="J1141" s="11" t="s">
        <v>1279</v>
      </c>
      <c r="K1141" s="23" t="s">
        <v>970</v>
      </c>
      <c r="N1141" s="12" t="str">
        <f t="shared" si="141"/>
        <v>LA</v>
      </c>
      <c r="O1141" s="12" t="str">
        <f t="shared" si="142"/>
        <v>L</v>
      </c>
      <c r="P1141" s="12" t="str">
        <f t="shared" si="143"/>
        <v>C</v>
      </c>
    </row>
    <row r="1142" spans="1:16" x14ac:dyDescent="0.3">
      <c r="A1142" s="16" t="str">
        <f t="shared" si="138"/>
        <v>Pah Rah Range South</v>
      </c>
      <c r="B1142" s="52" t="str">
        <f>VLOOKUP(N1142,Keys!$I$3:$J$21,2)</f>
        <v>Central Washoe County</v>
      </c>
      <c r="C1142" s="52" t="str">
        <f>VLOOKUP(D1142,Keys!$Q$3:$S$31,2)</f>
        <v xml:space="preserve">Lockwood, Mccarran, Mustang, Patrick, Tracy-Clark        </v>
      </c>
      <c r="D1142" s="57">
        <f>VLOOKUP(N1142,Keys!$D$3:$E$118,2)</f>
        <v>89434</v>
      </c>
      <c r="E1142" s="12" t="str">
        <f>VLOOKUP(G1142,Keys!$A$3:$B$30,2)</f>
        <v>SFR 40+ Acre Zoning -- Site Values / Per Acre</v>
      </c>
      <c r="F1142" s="19" t="str">
        <f t="shared" si="136"/>
        <v>LAA</v>
      </c>
      <c r="G1142" s="21" t="str">
        <f t="shared" si="137"/>
        <v>J</v>
      </c>
      <c r="H1142" s="26" t="str">
        <f t="shared" si="139"/>
        <v>ftp://wcftp.washoecounty.us/outtoworld/Neighborhood_Atlas/LA.pdf</v>
      </c>
      <c r="I1142" s="32" t="str">
        <f t="shared" si="140"/>
        <v>https://www2.washoecounty.us/assessor/cama/search_download.php?command=dnld&amp;list=nbcsearch&amp;nbc=LAAJ</v>
      </c>
      <c r="J1142" s="11" t="s">
        <v>1279</v>
      </c>
      <c r="K1142" s="23" t="s">
        <v>973</v>
      </c>
      <c r="N1142" s="12" t="str">
        <f t="shared" si="141"/>
        <v>LA</v>
      </c>
      <c r="O1142" s="12" t="str">
        <f t="shared" si="142"/>
        <v>L</v>
      </c>
      <c r="P1142" s="12" t="str">
        <f t="shared" si="143"/>
        <v>J</v>
      </c>
    </row>
    <row r="1143" spans="1:16" x14ac:dyDescent="0.3">
      <c r="A1143" s="16" t="str">
        <f t="shared" si="138"/>
        <v>Industrial</v>
      </c>
      <c r="B1143" s="52" t="str">
        <f>VLOOKUP(N1143,Keys!$I$3:$J$21,2)</f>
        <v>Central Washoe County</v>
      </c>
      <c r="C1143" s="52" t="str">
        <f>VLOOKUP(D1143,Keys!$Q$3:$S$31,2)</f>
        <v xml:space="preserve">Lockwood, Mccarran, Mustang, Patrick, Tracy-Clark        </v>
      </c>
      <c r="D1143" s="57">
        <f>VLOOKUP(N1143,Keys!$D$3:$E$118,2)</f>
        <v>89434</v>
      </c>
      <c r="E1143" s="12" t="str">
        <f>VLOOKUP(G1143,Keys!$A$3:$B$30,2)</f>
        <v>Industrial -- Square Foot Values</v>
      </c>
      <c r="F1143" s="19" t="str">
        <f t="shared" si="136"/>
        <v>LAA</v>
      </c>
      <c r="G1143" s="21" t="str">
        <f t="shared" si="137"/>
        <v>U</v>
      </c>
      <c r="H1143" s="26" t="str">
        <f t="shared" si="139"/>
        <v>ftp://wcftp.washoecounty.us/outtoworld/Neighborhood_Atlas/LA.pdf</v>
      </c>
      <c r="I1143" s="32" t="str">
        <f t="shared" si="140"/>
        <v>https://www2.washoecounty.us/assessor/cama/search_download.php?command=dnld&amp;list=nbcsearch&amp;nbc=LAAU</v>
      </c>
      <c r="J1143" s="11" t="s">
        <v>1279</v>
      </c>
      <c r="K1143" s="23" t="s">
        <v>976</v>
      </c>
      <c r="N1143" s="12" t="str">
        <f t="shared" si="141"/>
        <v>LA</v>
      </c>
      <c r="O1143" s="12" t="str">
        <f t="shared" si="142"/>
        <v>L</v>
      </c>
      <c r="P1143" s="12" t="str">
        <f t="shared" si="143"/>
        <v>U</v>
      </c>
    </row>
    <row r="1144" spans="1:16" x14ac:dyDescent="0.3">
      <c r="A1144" s="16" t="str">
        <f t="shared" si="138"/>
        <v>AG</v>
      </c>
      <c r="B1144" s="52" t="str">
        <f>VLOOKUP(N1144,Keys!$I$3:$J$21,2)</f>
        <v>Central Washoe County</v>
      </c>
      <c r="C1144" s="52" t="str">
        <f>VLOOKUP(D1144,Keys!$Q$3:$S$31,2)</f>
        <v xml:space="preserve">Lockwood, Mccarran, Mustang, Patrick, Tracy-Clark        </v>
      </c>
      <c r="D1144" s="57">
        <f>VLOOKUP(N1144,Keys!$D$3:$E$118,2)</f>
        <v>89434</v>
      </c>
      <c r="E1144" s="12" t="str">
        <f>VLOOKUP(G1144,Keys!$A$3:$B$30,2)</f>
        <v>Possessory Interest Parcels</v>
      </c>
      <c r="F1144" s="19" t="str">
        <f t="shared" si="136"/>
        <v>LAW</v>
      </c>
      <c r="G1144" s="21" t="str">
        <f t="shared" si="137"/>
        <v>W</v>
      </c>
      <c r="H1144" s="26" t="str">
        <f t="shared" si="139"/>
        <v>ftp://wcftp.washoecounty.us/outtoworld/Neighborhood_Atlas/LA.pdf</v>
      </c>
      <c r="I1144" s="32" t="str">
        <f t="shared" si="140"/>
        <v>https://www2.washoecounty.us/assessor/cama/search_download.php?command=dnld&amp;list=nbcsearch&amp;nbc=LAWW</v>
      </c>
      <c r="J1144" s="11" t="s">
        <v>1279</v>
      </c>
      <c r="K1144" s="23" t="s">
        <v>979</v>
      </c>
      <c r="N1144" s="12" t="str">
        <f t="shared" si="141"/>
        <v>LA</v>
      </c>
      <c r="O1144" s="12" t="str">
        <f t="shared" si="142"/>
        <v>L</v>
      </c>
      <c r="P1144" s="12" t="str">
        <f t="shared" si="143"/>
        <v>W</v>
      </c>
    </row>
    <row r="1145" spans="1:16" x14ac:dyDescent="0.3">
      <c r="A1145" s="16" t="str">
        <f t="shared" si="138"/>
        <v>Mostly Gov. some private ownership</v>
      </c>
      <c r="B1145" s="52" t="str">
        <f>VLOOKUP(N1145,Keys!$I$3:$J$21,2)</f>
        <v>Central Washoe County</v>
      </c>
      <c r="C1145" s="52" t="str">
        <f>VLOOKUP(D1145,Keys!$Q$3:$S$31,2)</f>
        <v xml:space="preserve">Reno            </v>
      </c>
      <c r="D1145" s="57">
        <f>VLOOKUP(N1145,Keys!$D$3:$E$118,2)</f>
        <v>89501</v>
      </c>
      <c r="E1145" s="12" t="str">
        <f>VLOOKUP(G1145,Keys!$A$3:$B$30,2)</f>
        <v>SFR 40+ Acre Zoning -- Site Values / Per Acre</v>
      </c>
      <c r="F1145" s="19" t="str">
        <f t="shared" si="136"/>
        <v>LBA</v>
      </c>
      <c r="G1145" s="21" t="str">
        <f t="shared" si="137"/>
        <v>J</v>
      </c>
      <c r="H1145" s="26" t="str">
        <f t="shared" si="139"/>
        <v>ftp://wcftp.washoecounty.us/outtoworld/Neighborhood_Atlas/LB.pdf</v>
      </c>
      <c r="I1145" s="32" t="str">
        <f t="shared" si="140"/>
        <v>https://www2.washoecounty.us/assessor/cama/search_download.php?command=dnld&amp;list=nbcsearch&amp;nbc=LBAJ</v>
      </c>
      <c r="J1145" s="11" t="s">
        <v>1279</v>
      </c>
      <c r="K1145" s="23" t="s">
        <v>982</v>
      </c>
      <c r="N1145" s="12" t="str">
        <f t="shared" si="141"/>
        <v>LB</v>
      </c>
      <c r="O1145" s="12" t="str">
        <f t="shared" si="142"/>
        <v>L</v>
      </c>
      <c r="P1145" s="12" t="str">
        <f t="shared" si="143"/>
        <v>J</v>
      </c>
    </row>
    <row r="1146" spans="1:16" x14ac:dyDescent="0.3">
      <c r="A1146" s="16" t="str">
        <f t="shared" si="138"/>
        <v>Ag Land</v>
      </c>
      <c r="B1146" s="52" t="str">
        <f>VLOOKUP(N1146,Keys!$I$3:$J$21,2)</f>
        <v>Central Washoe County</v>
      </c>
      <c r="C1146" s="52" t="str">
        <f>VLOOKUP(D1146,Keys!$Q$3:$S$31,2)</f>
        <v xml:space="preserve">Reno            </v>
      </c>
      <c r="D1146" s="57">
        <f>VLOOKUP(N1146,Keys!$D$3:$E$118,2)</f>
        <v>89501</v>
      </c>
      <c r="E1146" s="12" t="str">
        <f>VLOOKUP(G1146,Keys!$A$3:$B$30,2)</f>
        <v>Possessory Interest Parcels</v>
      </c>
      <c r="F1146" s="19" t="str">
        <f t="shared" si="136"/>
        <v>LBW</v>
      </c>
      <c r="G1146" s="21" t="str">
        <f t="shared" si="137"/>
        <v>W</v>
      </c>
      <c r="H1146" s="26" t="str">
        <f t="shared" si="139"/>
        <v>ftp://wcftp.washoecounty.us/outtoworld/Neighborhood_Atlas/LB.pdf</v>
      </c>
      <c r="I1146" s="32" t="str">
        <f t="shared" si="140"/>
        <v>https://www2.washoecounty.us/assessor/cama/search_download.php?command=dnld&amp;list=nbcsearch&amp;nbc=LBWW</v>
      </c>
      <c r="J1146" s="11" t="s">
        <v>1279</v>
      </c>
      <c r="K1146" s="23" t="s">
        <v>985</v>
      </c>
      <c r="N1146" s="12" t="str">
        <f t="shared" si="141"/>
        <v>LB</v>
      </c>
      <c r="O1146" s="12" t="str">
        <f t="shared" si="142"/>
        <v>L</v>
      </c>
      <c r="P1146" s="12" t="str">
        <f t="shared" si="143"/>
        <v>W</v>
      </c>
    </row>
    <row r="1147" spans="1:16" x14ac:dyDescent="0.3">
      <c r="A1147" s="16" t="str">
        <f t="shared" si="138"/>
        <v>Mining Claims</v>
      </c>
      <c r="B1147" s="52" t="str">
        <f>VLOOKUP(N1147,Keys!$I$3:$J$21,2)</f>
        <v>Various</v>
      </c>
      <c r="C1147" s="52" t="str">
        <f>VLOOKUP(D1147,Keys!$Q$3:$S$31,2)</f>
        <v xml:space="preserve">Reno,  Cannon International Airport, Cottonwood Creek, Palomino Valley, Pyramid, Sand Pass, Sutcliffe     </v>
      </c>
      <c r="D1147" s="57">
        <f>VLOOKUP(N1147,Keys!$D$3:$E$118,2)</f>
        <v>89510</v>
      </c>
      <c r="E1147" s="12" t="str">
        <f>VLOOKUP(G1147,Keys!$A$3:$B$30,2)</f>
        <v>Centrally Assessed</v>
      </c>
      <c r="F1147" s="19" t="str">
        <f t="shared" si="136"/>
        <v>MAB</v>
      </c>
      <c r="G1147" s="21" t="str">
        <f t="shared" si="137"/>
        <v>Z</v>
      </c>
      <c r="H1147" s="26" t="str">
        <f t="shared" si="139"/>
        <v>ftp://wcftp.washoecounty.us/outtoworld/Neighborhood_Atlas/MA.pdf</v>
      </c>
      <c r="I1147" s="32" t="str">
        <f t="shared" si="140"/>
        <v>https://www2.washoecounty.us/assessor/cama/search_download.php?command=dnld&amp;list=nbcsearch&amp;nbc=MABZ</v>
      </c>
      <c r="J1147" s="11" t="s">
        <v>1279</v>
      </c>
      <c r="K1147" s="23" t="s">
        <v>988</v>
      </c>
      <c r="N1147" s="12" t="str">
        <f t="shared" si="141"/>
        <v>MA</v>
      </c>
      <c r="O1147" s="12" t="str">
        <f t="shared" si="142"/>
        <v>M</v>
      </c>
      <c r="P1147" s="12" t="str">
        <f t="shared" si="143"/>
        <v>Z</v>
      </c>
    </row>
    <row r="1148" spans="1:16" x14ac:dyDescent="0.3">
      <c r="A1148" s="16" t="str">
        <f t="shared" si="138"/>
        <v>Flying Eagle Air Park</v>
      </c>
      <c r="B1148" s="52" t="str">
        <f>VLOOKUP(N1148,Keys!$I$3:$J$21,2)</f>
        <v>Various</v>
      </c>
      <c r="C1148" s="52" t="str">
        <f>VLOOKUP(D1148,Keys!$Q$3:$S$31,2)</f>
        <v xml:space="preserve">Reno,  Cannon International Airport, Cottonwood Creek, Palomino Valley, Pyramid, Sand Pass, Sutcliffe     </v>
      </c>
      <c r="D1148" s="57">
        <f>VLOOKUP(N1148,Keys!$D$3:$E$118,2)</f>
        <v>89510</v>
      </c>
      <c r="E1148" s="12" t="str">
        <f>VLOOKUP(G1148,Keys!$A$3:$B$30,2)</f>
        <v>SFR 40+ Acre Zoning -- Site Values / Per Acre</v>
      </c>
      <c r="F1148" s="19" t="str">
        <f t="shared" si="136"/>
        <v>MAF</v>
      </c>
      <c r="G1148" s="21" t="str">
        <f t="shared" si="137"/>
        <v>J</v>
      </c>
      <c r="H1148" s="26" t="str">
        <f t="shared" si="139"/>
        <v>ftp://wcftp.washoecounty.us/outtoworld/Neighborhood_Atlas/MA.pdf</v>
      </c>
      <c r="I1148" s="32" t="str">
        <f t="shared" si="140"/>
        <v>https://www2.washoecounty.us/assessor/cama/search_download.php?command=dnld&amp;list=nbcsearch&amp;nbc=MAFJ</v>
      </c>
      <c r="J1148" s="11" t="s">
        <v>1279</v>
      </c>
      <c r="K1148" s="23" t="s">
        <v>991</v>
      </c>
      <c r="N1148" s="12" t="str">
        <f t="shared" si="141"/>
        <v>MA</v>
      </c>
      <c r="O1148" s="12" t="str">
        <f t="shared" si="142"/>
        <v>M</v>
      </c>
      <c r="P1148" s="12" t="str">
        <f t="shared" si="143"/>
        <v>J</v>
      </c>
    </row>
    <row r="1149" spans="1:16" x14ac:dyDescent="0.3">
      <c r="A1149" s="16" t="str">
        <f t="shared" si="138"/>
        <v>10+ Apartments</v>
      </c>
      <c r="B1149" s="52" t="str">
        <f>VLOOKUP(N1149,Keys!$I$3:$J$21,2)</f>
        <v>Various</v>
      </c>
      <c r="C1149" s="52" t="str">
        <f>VLOOKUP(D1149,Keys!$Q$3:$S$31,2)</f>
        <v xml:space="preserve">Reno, Sparks           </v>
      </c>
      <c r="D1149" s="57" t="str">
        <f>VLOOKUP(N1149,Keys!$D$3:$E$118,2)</f>
        <v>Various</v>
      </c>
      <c r="E1149" s="12" t="str">
        <f>VLOOKUP(G1149,Keys!$A$3:$B$30,2)</f>
        <v>MF - Low to Medium Density --14-21</v>
      </c>
      <c r="F1149" s="19" t="str">
        <f t="shared" si="136"/>
        <v>MMM</v>
      </c>
      <c r="G1149" s="21" t="str">
        <f t="shared" si="137"/>
        <v>M</v>
      </c>
      <c r="H1149" s="26" t="str">
        <f t="shared" si="139"/>
        <v>ftp://wcftp.washoecounty.us/outtoworld/Neighborhood_Atlas/MM.pdf</v>
      </c>
      <c r="I1149" s="32" t="str">
        <f t="shared" si="140"/>
        <v>https://www2.washoecounty.us/assessor/cama/search_download.php?command=dnld&amp;list=nbcsearch&amp;nbc=MMMM</v>
      </c>
      <c r="J1149" s="11" t="s">
        <v>1279</v>
      </c>
      <c r="K1149" s="23" t="s">
        <v>994</v>
      </c>
      <c r="N1149" s="12" t="str">
        <f t="shared" si="141"/>
        <v>MM</v>
      </c>
      <c r="O1149" s="12" t="str">
        <f t="shared" si="142"/>
        <v>M</v>
      </c>
      <c r="P1149" s="12" t="str">
        <f t="shared" si="143"/>
        <v>M</v>
      </c>
    </row>
    <row r="1150" spans="1:16" x14ac:dyDescent="0.3">
      <c r="A1150" s="16" t="str">
        <f t="shared" si="138"/>
        <v>Smithridge Greens</v>
      </c>
      <c r="B1150" s="52" t="str">
        <f>VLOOKUP(N1150,Keys!$I$3:$J$21,2)</f>
        <v>South Washoe County</v>
      </c>
      <c r="C1150" s="52" t="str">
        <f>VLOOKUP(D1150,Keys!$Q$3:$S$31,2)</f>
        <v xml:space="preserve">Reno,  Hidden Valley          </v>
      </c>
      <c r="D1150" s="57">
        <f>VLOOKUP(N1150,Keys!$D$3:$E$118,2)</f>
        <v>89502</v>
      </c>
      <c r="E1150" s="12" t="str">
        <f>VLOOKUP(G1150,Keys!$A$3:$B$30,2)</f>
        <v>Condos / Townhouse - Site Values</v>
      </c>
      <c r="F1150" s="19" t="str">
        <f t="shared" si="136"/>
        <v>NAB</v>
      </c>
      <c r="G1150" s="21" t="str">
        <f t="shared" si="137"/>
        <v>A</v>
      </c>
      <c r="H1150" s="26" t="str">
        <f t="shared" si="139"/>
        <v>ftp://wcftp.washoecounty.us/outtoworld/Neighborhood_Atlas/NA.pdf</v>
      </c>
      <c r="I1150" s="32" t="str">
        <f t="shared" si="140"/>
        <v>https://www2.washoecounty.us/assessor/cama/search_download.php?command=dnld&amp;list=nbcsearch&amp;nbc=NABA</v>
      </c>
      <c r="J1150" s="11" t="s">
        <v>1279</v>
      </c>
      <c r="K1150" s="23" t="s">
        <v>997</v>
      </c>
      <c r="N1150" s="12" t="str">
        <f t="shared" si="141"/>
        <v>NA</v>
      </c>
      <c r="O1150" s="12" t="str">
        <f t="shared" si="142"/>
        <v>N</v>
      </c>
      <c r="P1150" s="12" t="str">
        <f t="shared" si="143"/>
        <v>A</v>
      </c>
    </row>
    <row r="1151" spans="1:16" x14ac:dyDescent="0.3">
      <c r="A1151" s="16" t="str">
        <f t="shared" si="138"/>
        <v>Smithridge Park SFRs</v>
      </c>
      <c r="B1151" s="52" t="str">
        <f>VLOOKUP(N1151,Keys!$I$3:$J$21,2)</f>
        <v>South Washoe County</v>
      </c>
      <c r="C1151" s="52" t="str">
        <f>VLOOKUP(D1151,Keys!$Q$3:$S$31,2)</f>
        <v xml:space="preserve">Reno,  Hidden Valley          </v>
      </c>
      <c r="D1151" s="57">
        <f>VLOOKUP(N1151,Keys!$D$3:$E$118,2)</f>
        <v>89502</v>
      </c>
      <c r="E1151" s="12" t="str">
        <f>VLOOKUP(G1151,Keys!$A$3:$B$30,2)</f>
        <v>SFR 6,000 - 9,000 Sf Zoning -- Site Values</v>
      </c>
      <c r="F1151" s="19" t="str">
        <f t="shared" si="136"/>
        <v>NAE</v>
      </c>
      <c r="G1151" s="21" t="str">
        <f t="shared" si="137"/>
        <v>C</v>
      </c>
      <c r="H1151" s="26" t="str">
        <f t="shared" si="139"/>
        <v>ftp://wcftp.washoecounty.us/outtoworld/Neighborhood_Atlas/NA.pdf</v>
      </c>
      <c r="I1151" s="32" t="str">
        <f t="shared" si="140"/>
        <v>https://www2.washoecounty.us/assessor/cama/search_download.php?command=dnld&amp;list=nbcsearch&amp;nbc=NAEC</v>
      </c>
      <c r="J1151" s="11" t="s">
        <v>1279</v>
      </c>
      <c r="K1151" s="23" t="s">
        <v>1000</v>
      </c>
      <c r="N1151" s="12" t="str">
        <f t="shared" si="141"/>
        <v>NA</v>
      </c>
      <c r="O1151" s="12" t="str">
        <f t="shared" si="142"/>
        <v>N</v>
      </c>
      <c r="P1151" s="12" t="str">
        <f t="shared" si="143"/>
        <v>C</v>
      </c>
    </row>
    <row r="1152" spans="1:16" x14ac:dyDescent="0.3">
      <c r="A1152" s="16" t="str">
        <f t="shared" si="138"/>
        <v>Rewana SFRs, etc.</v>
      </c>
      <c r="B1152" s="52" t="str">
        <f>VLOOKUP(N1152,Keys!$I$3:$J$21,2)</f>
        <v>South Washoe County</v>
      </c>
      <c r="C1152" s="52" t="str">
        <f>VLOOKUP(D1152,Keys!$Q$3:$S$31,2)</f>
        <v xml:space="preserve">Reno,  Hidden Valley          </v>
      </c>
      <c r="D1152" s="57">
        <f>VLOOKUP(N1152,Keys!$D$3:$E$118,2)</f>
        <v>89502</v>
      </c>
      <c r="E1152" s="12" t="str">
        <f>VLOOKUP(G1152,Keys!$A$3:$B$30,2)</f>
        <v>SFR 1 Acre Zoning -- Site Values</v>
      </c>
      <c r="F1152" s="19" t="str">
        <f t="shared" si="136"/>
        <v>NAH</v>
      </c>
      <c r="G1152" s="21" t="str">
        <f t="shared" si="137"/>
        <v>F</v>
      </c>
      <c r="H1152" s="26" t="str">
        <f t="shared" si="139"/>
        <v>ftp://wcftp.washoecounty.us/outtoworld/Neighborhood_Atlas/NA.pdf</v>
      </c>
      <c r="I1152" s="32" t="str">
        <f t="shared" si="140"/>
        <v>https://www2.washoecounty.us/assessor/cama/search_download.php?command=dnld&amp;list=nbcsearch&amp;nbc=NAHF</v>
      </c>
      <c r="J1152" s="11" t="s">
        <v>1279</v>
      </c>
      <c r="K1152" s="23" t="s">
        <v>1003</v>
      </c>
      <c r="N1152" s="12" t="str">
        <f t="shared" si="141"/>
        <v>NA</v>
      </c>
      <c r="O1152" s="12" t="str">
        <f t="shared" si="142"/>
        <v>N</v>
      </c>
      <c r="P1152" s="12" t="str">
        <f t="shared" si="143"/>
        <v>F</v>
      </c>
    </row>
    <row r="1153" spans="1:16" x14ac:dyDescent="0.3">
      <c r="A1153" s="16" t="str">
        <f t="shared" si="138"/>
        <v>Neil Road SFRs</v>
      </c>
      <c r="B1153" s="52" t="str">
        <f>VLOOKUP(N1153,Keys!$I$3:$J$21,2)</f>
        <v>South Washoe County</v>
      </c>
      <c r="C1153" s="52" t="str">
        <f>VLOOKUP(D1153,Keys!$Q$3:$S$31,2)</f>
        <v xml:space="preserve">Reno,  Hidden Valley          </v>
      </c>
      <c r="D1153" s="57">
        <f>VLOOKUP(N1153,Keys!$D$3:$E$118,2)</f>
        <v>89502</v>
      </c>
      <c r="E1153" s="12" t="str">
        <f>VLOOKUP(G1153,Keys!$A$3:$B$30,2)</f>
        <v>SFR 6,000 - 9,000 Sf Zoning -- Site Values</v>
      </c>
      <c r="F1153" s="19" t="str">
        <f t="shared" si="136"/>
        <v>NAK</v>
      </c>
      <c r="G1153" s="21" t="str">
        <f t="shared" si="137"/>
        <v>C</v>
      </c>
      <c r="H1153" s="26" t="str">
        <f t="shared" si="139"/>
        <v>ftp://wcftp.washoecounty.us/outtoworld/Neighborhood_Atlas/NA.pdf</v>
      </c>
      <c r="I1153" s="32" t="str">
        <f t="shared" si="140"/>
        <v>https://www2.washoecounty.us/assessor/cama/search_download.php?command=dnld&amp;list=nbcsearch&amp;nbc=NAKC</v>
      </c>
      <c r="J1153" s="11" t="s">
        <v>1279</v>
      </c>
      <c r="K1153" s="23" t="s">
        <v>1006</v>
      </c>
      <c r="N1153" s="12" t="str">
        <f t="shared" si="141"/>
        <v>NA</v>
      </c>
      <c r="O1153" s="12" t="str">
        <f t="shared" si="142"/>
        <v>N</v>
      </c>
      <c r="P1153" s="12" t="str">
        <f t="shared" si="143"/>
        <v>C</v>
      </c>
    </row>
    <row r="1154" spans="1:16" x14ac:dyDescent="0.3">
      <c r="A1154" s="16" t="str">
        <f t="shared" si="138"/>
        <v>Mobile Home Park</v>
      </c>
      <c r="B1154" s="52" t="str">
        <f>VLOOKUP(N1154,Keys!$I$3:$J$21,2)</f>
        <v>South Washoe County</v>
      </c>
      <c r="C1154" s="52" t="str">
        <f>VLOOKUP(D1154,Keys!$Q$3:$S$31,2)</f>
        <v xml:space="preserve">Reno,  Hidden Valley          </v>
      </c>
      <c r="D1154" s="57">
        <f>VLOOKUP(N1154,Keys!$D$3:$E$118,2)</f>
        <v>89502</v>
      </c>
      <c r="E1154" s="12" t="str">
        <f>VLOOKUP(G1154,Keys!$A$3:$B$30,2)</f>
        <v>MF - Mobile Home / RV Parks -- Per Unit Values (LUC 35)</v>
      </c>
      <c r="F1154" s="19" t="str">
        <f t="shared" si="136"/>
        <v>NAO</v>
      </c>
      <c r="G1154" s="21" t="str">
        <f t="shared" si="137"/>
        <v>N</v>
      </c>
      <c r="H1154" s="26" t="str">
        <f t="shared" si="139"/>
        <v>ftp://wcftp.washoecounty.us/outtoworld/Neighborhood_Atlas/NA.pdf</v>
      </c>
      <c r="I1154" s="32" t="str">
        <f t="shared" si="140"/>
        <v>https://www2.washoecounty.us/assessor/cama/search_download.php?command=dnld&amp;list=nbcsearch&amp;nbc=NAON</v>
      </c>
      <c r="J1154" s="11" t="s">
        <v>1279</v>
      </c>
      <c r="K1154" s="23" t="s">
        <v>1009</v>
      </c>
      <c r="N1154" s="12" t="str">
        <f t="shared" si="141"/>
        <v>NA</v>
      </c>
      <c r="O1154" s="12" t="str">
        <f t="shared" si="142"/>
        <v>N</v>
      </c>
      <c r="P1154" s="12" t="str">
        <f t="shared" si="143"/>
        <v>N</v>
      </c>
    </row>
    <row r="1155" spans="1:16" x14ac:dyDescent="0.3">
      <c r="A1155" s="16" t="str">
        <f t="shared" si="138"/>
        <v>Century Park Office Condos</v>
      </c>
      <c r="B1155" s="52" t="str">
        <f>VLOOKUP(N1155,Keys!$I$3:$J$21,2)</f>
        <v>South Washoe County</v>
      </c>
      <c r="C1155" s="52" t="str">
        <f>VLOOKUP(D1155,Keys!$Q$3:$S$31,2)</f>
        <v xml:space="preserve">Reno,  Hidden Valley          </v>
      </c>
      <c r="D1155" s="57">
        <f>VLOOKUP(N1155,Keys!$D$3:$E$118,2)</f>
        <v>89502</v>
      </c>
      <c r="E1155" s="12" t="str">
        <f>VLOOKUP(G1155,Keys!$A$3:$B$30,2)</f>
        <v>Office Condos -- Square Foot / Site Values</v>
      </c>
      <c r="F1155" s="19" t="str">
        <f t="shared" ref="F1155:F1220" si="144">LEFT(K1155,3)</f>
        <v>NBB</v>
      </c>
      <c r="G1155" s="21" t="str">
        <f t="shared" ref="G1155:G1220" si="145">RIGHT(LEFT(K1155,4),1)</f>
        <v>P</v>
      </c>
      <c r="H1155" s="26" t="str">
        <f t="shared" si="139"/>
        <v>ftp://wcftp.washoecounty.us/outtoworld/Neighborhood_Atlas/NB.pdf</v>
      </c>
      <c r="I1155" s="32" t="str">
        <f t="shared" si="140"/>
        <v>https://www2.washoecounty.us/assessor/cama/search_download.php?command=dnld&amp;list=nbcsearch&amp;nbc=NBBP</v>
      </c>
      <c r="J1155" s="11" t="s">
        <v>1279</v>
      </c>
      <c r="K1155" s="23" t="s">
        <v>1012</v>
      </c>
      <c r="N1155" s="12" t="str">
        <f t="shared" si="141"/>
        <v>NB</v>
      </c>
      <c r="O1155" s="12" t="str">
        <f t="shared" si="142"/>
        <v>N</v>
      </c>
      <c r="P1155" s="12" t="str">
        <f t="shared" si="143"/>
        <v>P</v>
      </c>
    </row>
    <row r="1156" spans="1:16" x14ac:dyDescent="0.3">
      <c r="A1156" s="16" t="str">
        <f t="shared" ref="A1156:A1219" si="146">SUBSTITUTE(K1156,LEFT(K1156,4)&amp;" - ","")</f>
        <v>Grand Sierra Hotel Condos</v>
      </c>
      <c r="B1156" s="52" t="str">
        <f>VLOOKUP(N1156,Keys!$I$3:$J$21,2)</f>
        <v>South Washoe County</v>
      </c>
      <c r="C1156" s="52" t="str">
        <f>VLOOKUP(D1156,Keys!$Q$3:$S$31,2)</f>
        <v xml:space="preserve">Reno,  Hidden Valley          </v>
      </c>
      <c r="D1156" s="57">
        <f>VLOOKUP(N1156,Keys!$D$3:$E$118,2)</f>
        <v>89502</v>
      </c>
      <c r="E1156" s="12" t="str">
        <f>VLOOKUP(G1156,Keys!$A$3:$B$30,2)</f>
        <v>Condos / Townhouse - Site Values</v>
      </c>
      <c r="F1156" s="19" t="str">
        <f t="shared" si="144"/>
        <v>NBE</v>
      </c>
      <c r="G1156" s="21" t="str">
        <f t="shared" si="145"/>
        <v>A</v>
      </c>
      <c r="H1156" s="26" t="str">
        <f t="shared" ref="H1156:H1219" si="147">"ftp://wcftp.washoecounty.us/outtoworld/Neighborhood_Atlas/"&amp;LEFT(K1156,2)&amp;".pdf"</f>
        <v>ftp://wcftp.washoecounty.us/outtoworld/Neighborhood_Atlas/NB.pdf</v>
      </c>
      <c r="I1156" s="32" t="str">
        <f t="shared" ref="I1156:I1219" si="148">"https://www2.washoecounty.us/assessor/cama/search_download.php?command=dnld&amp;list=nbcsearch&amp;nbc="&amp;LEFT(K1156,4)</f>
        <v>https://www2.washoecounty.us/assessor/cama/search_download.php?command=dnld&amp;list=nbcsearch&amp;nbc=NBEA</v>
      </c>
      <c r="J1156" s="11" t="s">
        <v>1279</v>
      </c>
      <c r="K1156" s="23" t="s">
        <v>1015</v>
      </c>
      <c r="N1156" s="12" t="str">
        <f t="shared" ref="N1156:N1219" si="149">LEFT(K1156,2)</f>
        <v>NB</v>
      </c>
      <c r="O1156" s="12" t="str">
        <f t="shared" ref="O1156:O1219" si="150">LEFT(K1156,1)</f>
        <v>N</v>
      </c>
      <c r="P1156" s="12" t="str">
        <f t="shared" ref="P1156:P1219" si="151">RIGHT(LEFT(K1156,4),1)</f>
        <v>A</v>
      </c>
    </row>
    <row r="1157" spans="1:16" x14ac:dyDescent="0.3">
      <c r="A1157" s="16" t="str">
        <f t="shared" si="146"/>
        <v>Longley Commercial Condos</v>
      </c>
      <c r="B1157" s="52" t="str">
        <f>VLOOKUP(N1157,Keys!$I$3:$J$21,2)</f>
        <v>South Washoe County</v>
      </c>
      <c r="C1157" s="52" t="str">
        <f>VLOOKUP(D1157,Keys!$Q$3:$S$31,2)</f>
        <v xml:space="preserve">Reno,  Hidden Valley          </v>
      </c>
      <c r="D1157" s="57">
        <f>VLOOKUP(N1157,Keys!$D$3:$E$118,2)</f>
        <v>89502</v>
      </c>
      <c r="E1157" s="12" t="str">
        <f>VLOOKUP(G1157,Keys!$A$3:$B$30,2)</f>
        <v>Commercial Condos -- Square Foot Values</v>
      </c>
      <c r="F1157" s="19" t="str">
        <f t="shared" si="144"/>
        <v>NCA</v>
      </c>
      <c r="G1157" s="21" t="str">
        <f t="shared" si="145"/>
        <v>R</v>
      </c>
      <c r="H1157" s="26" t="str">
        <f t="shared" si="147"/>
        <v>ftp://wcftp.washoecounty.us/outtoworld/Neighborhood_Atlas/NC.pdf</v>
      </c>
      <c r="I1157" s="32" t="str">
        <f t="shared" si="148"/>
        <v>https://www2.washoecounty.us/assessor/cama/search_download.php?command=dnld&amp;list=nbcsearch&amp;nbc=NCAR</v>
      </c>
      <c r="J1157" s="11" t="s">
        <v>1279</v>
      </c>
      <c r="K1157" s="23" t="s">
        <v>1018</v>
      </c>
      <c r="N1157" s="12" t="str">
        <f t="shared" si="149"/>
        <v>NC</v>
      </c>
      <c r="O1157" s="12" t="str">
        <f t="shared" si="150"/>
        <v>N</v>
      </c>
      <c r="P1157" s="12" t="str">
        <f t="shared" si="151"/>
        <v>R</v>
      </c>
    </row>
    <row r="1158" spans="1:16" x14ac:dyDescent="0.3">
      <c r="A1158" s="16" t="str">
        <f t="shared" si="146"/>
        <v>Industrial Condos</v>
      </c>
      <c r="B1158" s="52" t="str">
        <f>VLOOKUP(N1158,Keys!$I$3:$J$21,2)</f>
        <v>South Washoe County</v>
      </c>
      <c r="C1158" s="52" t="str">
        <f>VLOOKUP(D1158,Keys!$Q$3:$S$31,2)</f>
        <v xml:space="preserve">Reno,  Hidden Valley          </v>
      </c>
      <c r="D1158" s="57">
        <f>VLOOKUP(N1158,Keys!$D$3:$E$118,2)</f>
        <v>89502</v>
      </c>
      <c r="E1158" s="12" t="str">
        <f>VLOOKUP(G1158,Keys!$A$3:$B$30,2)</f>
        <v>Industrial Condos -- Square Foot Values</v>
      </c>
      <c r="F1158" s="19" t="str">
        <f t="shared" si="144"/>
        <v>NCD</v>
      </c>
      <c r="G1158" s="21" t="str">
        <f t="shared" si="145"/>
        <v>T</v>
      </c>
      <c r="H1158" s="26" t="str">
        <f t="shared" si="147"/>
        <v>ftp://wcftp.washoecounty.us/outtoworld/Neighborhood_Atlas/NC.pdf</v>
      </c>
      <c r="I1158" s="32" t="str">
        <f t="shared" si="148"/>
        <v>https://www2.washoecounty.us/assessor/cama/search_download.php?command=dnld&amp;list=nbcsearch&amp;nbc=NCDT</v>
      </c>
      <c r="J1158" s="11" t="s">
        <v>1279</v>
      </c>
      <c r="K1158" s="23" t="s">
        <v>1021</v>
      </c>
      <c r="N1158" s="12" t="str">
        <f t="shared" si="149"/>
        <v>NC</v>
      </c>
      <c r="O1158" s="12" t="str">
        <f t="shared" si="150"/>
        <v>N</v>
      </c>
      <c r="P1158" s="12" t="str">
        <f t="shared" si="151"/>
        <v>T</v>
      </c>
    </row>
    <row r="1159" spans="1:16" x14ac:dyDescent="0.3">
      <c r="A1159" s="16" t="str">
        <f t="shared" si="146"/>
        <v>Reno-Tahoe Airport (MURT Zoning)</v>
      </c>
      <c r="B1159" s="52" t="str">
        <f>VLOOKUP(N1159,Keys!$I$3:$J$21,2)</f>
        <v>South Washoe County</v>
      </c>
      <c r="C1159" s="52" t="str">
        <f>VLOOKUP(D1159,Keys!$Q$3:$S$31,2)</f>
        <v xml:space="preserve">Reno,  Hidden Valley          </v>
      </c>
      <c r="D1159" s="57">
        <f>VLOOKUP(N1159,Keys!$D$3:$E$118,2)</f>
        <v>89502</v>
      </c>
      <c r="E1159" s="12" t="str">
        <f>VLOOKUP(G1159,Keys!$A$3:$B$30,2)</f>
        <v>Centrally Assessed</v>
      </c>
      <c r="F1159" s="19" t="str">
        <f t="shared" si="144"/>
        <v>NCG</v>
      </c>
      <c r="G1159" s="21" t="str">
        <f t="shared" si="145"/>
        <v>Y</v>
      </c>
      <c r="H1159" s="26" t="str">
        <f t="shared" si="147"/>
        <v>ftp://wcftp.washoecounty.us/outtoworld/Neighborhood_Atlas/NC.pdf</v>
      </c>
      <c r="I1159" s="32" t="str">
        <f t="shared" si="148"/>
        <v>https://www2.washoecounty.us/assessor/cama/search_download.php?command=dnld&amp;list=nbcsearch&amp;nbc=NCGY</v>
      </c>
      <c r="J1159" s="11" t="s">
        <v>1279</v>
      </c>
      <c r="K1159" s="23" t="s">
        <v>1024</v>
      </c>
      <c r="N1159" s="12" t="str">
        <f t="shared" si="149"/>
        <v>NC</v>
      </c>
      <c r="O1159" s="12" t="str">
        <f t="shared" si="150"/>
        <v>N</v>
      </c>
      <c r="P1159" s="12" t="str">
        <f t="shared" si="151"/>
        <v>Y</v>
      </c>
    </row>
    <row r="1160" spans="1:16" x14ac:dyDescent="0.3">
      <c r="A1160" s="16" t="str">
        <f t="shared" si="146"/>
        <v>AG Land</v>
      </c>
      <c r="B1160" s="52" t="str">
        <f>VLOOKUP(N1160,Keys!$I$3:$J$21,2)</f>
        <v>South Washoe County</v>
      </c>
      <c r="C1160" s="52" t="str">
        <f>VLOOKUP(D1160,Keys!$Q$3:$S$31,2)</f>
        <v xml:space="preserve">Reno,  Hidden Valley          </v>
      </c>
      <c r="D1160" s="57">
        <f>VLOOKUP(N1160,Keys!$D$3:$E$118,2)</f>
        <v>89502</v>
      </c>
      <c r="E1160" s="12" t="str">
        <f>VLOOKUP(G1160,Keys!$A$3:$B$30,2)</f>
        <v>Possessory Interest Parcels</v>
      </c>
      <c r="F1160" s="19" t="str">
        <f t="shared" si="144"/>
        <v>NCW</v>
      </c>
      <c r="G1160" s="21" t="str">
        <f t="shared" si="145"/>
        <v>W</v>
      </c>
      <c r="H1160" s="26" t="str">
        <f t="shared" si="147"/>
        <v>ftp://wcftp.washoecounty.us/outtoworld/Neighborhood_Atlas/NC.pdf</v>
      </c>
      <c r="I1160" s="32" t="str">
        <f t="shared" si="148"/>
        <v>https://www2.washoecounty.us/assessor/cama/search_download.php?command=dnld&amp;list=nbcsearch&amp;nbc=NCWW</v>
      </c>
      <c r="J1160" s="11" t="s">
        <v>1279</v>
      </c>
      <c r="K1160" s="23" t="s">
        <v>1027</v>
      </c>
      <c r="N1160" s="12" t="str">
        <f t="shared" si="149"/>
        <v>NC</v>
      </c>
      <c r="O1160" s="12" t="str">
        <f t="shared" si="150"/>
        <v>N</v>
      </c>
      <c r="P1160" s="12" t="str">
        <f t="shared" si="151"/>
        <v>W</v>
      </c>
    </row>
    <row r="1161" spans="1:16" x14ac:dyDescent="0.3">
      <c r="A1161" s="16" t="str">
        <f t="shared" si="146"/>
        <v>The Villages Condos</v>
      </c>
      <c r="B1161" s="52" t="str">
        <f>VLOOKUP(N1161,Keys!$I$3:$J$21,2)</f>
        <v>South Washoe County</v>
      </c>
      <c r="C1161" s="52" t="str">
        <f>VLOOKUP(D1161,Keys!$Q$3:$S$31,2)</f>
        <v xml:space="preserve">Reno,  Hidden Valley          </v>
      </c>
      <c r="D1161" s="57">
        <f>VLOOKUP(N1161,Keys!$D$3:$E$118,2)</f>
        <v>89502</v>
      </c>
      <c r="E1161" s="12" t="str">
        <f>VLOOKUP(G1161,Keys!$A$3:$B$30,2)</f>
        <v>Condos / Townhouse - Site Values</v>
      </c>
      <c r="F1161" s="19" t="str">
        <f t="shared" si="144"/>
        <v>NDC</v>
      </c>
      <c r="G1161" s="21" t="str">
        <f t="shared" si="145"/>
        <v>A</v>
      </c>
      <c r="H1161" s="26" t="str">
        <f t="shared" si="147"/>
        <v>ftp://wcftp.washoecounty.us/outtoworld/Neighborhood_Atlas/ND.pdf</v>
      </c>
      <c r="I1161" s="32" t="str">
        <f t="shared" si="148"/>
        <v>https://www2.washoecounty.us/assessor/cama/search_download.php?command=dnld&amp;list=nbcsearch&amp;nbc=NDCA</v>
      </c>
      <c r="J1161" s="11" t="s">
        <v>1279</v>
      </c>
      <c r="K1161" s="23" t="s">
        <v>1030</v>
      </c>
      <c r="N1161" s="12" t="str">
        <f t="shared" si="149"/>
        <v>ND</v>
      </c>
      <c r="O1161" s="12" t="str">
        <f t="shared" si="150"/>
        <v>N</v>
      </c>
      <c r="P1161" s="12" t="str">
        <f t="shared" si="151"/>
        <v>A</v>
      </c>
    </row>
    <row r="1162" spans="1:16" x14ac:dyDescent="0.3">
      <c r="A1162" s="16" t="str">
        <f t="shared" si="146"/>
        <v>Laurel Park Sub</v>
      </c>
      <c r="B1162" s="52" t="str">
        <f>VLOOKUP(N1162,Keys!$I$3:$J$21,2)</f>
        <v>South Washoe County</v>
      </c>
      <c r="C1162" s="52" t="str">
        <f>VLOOKUP(D1162,Keys!$Q$3:$S$31,2)</f>
        <v xml:space="preserve">Reno,  Hidden Valley          </v>
      </c>
      <c r="D1162" s="57">
        <f>VLOOKUP(N1162,Keys!$D$3:$E$118,2)</f>
        <v>89502</v>
      </c>
      <c r="E1162" s="12" t="str">
        <f>VLOOKUP(G1162,Keys!$A$3:$B$30,2)</f>
        <v>SFR &lt; 6,000 Sf -- Patio Homes -- Site Values</v>
      </c>
      <c r="F1162" s="19" t="str">
        <f t="shared" si="144"/>
        <v>NDF</v>
      </c>
      <c r="G1162" s="21" t="str">
        <f t="shared" si="145"/>
        <v>B</v>
      </c>
      <c r="H1162" s="26" t="str">
        <f t="shared" si="147"/>
        <v>ftp://wcftp.washoecounty.us/outtoworld/Neighborhood_Atlas/ND.pdf</v>
      </c>
      <c r="I1162" s="32" t="str">
        <f t="shared" si="148"/>
        <v>https://www2.washoecounty.us/assessor/cama/search_download.php?command=dnld&amp;list=nbcsearch&amp;nbc=NDFB</v>
      </c>
      <c r="J1162" s="11" t="s">
        <v>1279</v>
      </c>
      <c r="K1162" s="23" t="s">
        <v>1033</v>
      </c>
      <c r="N1162" s="12" t="str">
        <f t="shared" si="149"/>
        <v>ND</v>
      </c>
      <c r="O1162" s="12" t="str">
        <f t="shared" si="150"/>
        <v>N</v>
      </c>
      <c r="P1162" s="12" t="str">
        <f t="shared" si="151"/>
        <v>B</v>
      </c>
    </row>
    <row r="1163" spans="1:16" x14ac:dyDescent="0.3">
      <c r="A1163" s="16" t="str">
        <f t="shared" si="146"/>
        <v>Mobile Home Park</v>
      </c>
      <c r="B1163" s="52" t="str">
        <f>VLOOKUP(N1163,Keys!$I$3:$J$21,2)</f>
        <v>South Washoe County</v>
      </c>
      <c r="C1163" s="52" t="str">
        <f>VLOOKUP(D1163,Keys!$Q$3:$S$31,2)</f>
        <v xml:space="preserve">Reno,  Hidden Valley          </v>
      </c>
      <c r="D1163" s="57">
        <f>VLOOKUP(N1163,Keys!$D$3:$E$118,2)</f>
        <v>89502</v>
      </c>
      <c r="E1163" s="12" t="str">
        <f>VLOOKUP(G1163,Keys!$A$3:$B$30,2)</f>
        <v>MF - Mobile Home / RV Parks -- Per Unit Values (LUC 35)</v>
      </c>
      <c r="F1163" s="19" t="str">
        <f t="shared" si="144"/>
        <v>NDH</v>
      </c>
      <c r="G1163" s="21" t="str">
        <f t="shared" si="145"/>
        <v>N</v>
      </c>
      <c r="H1163" s="26" t="str">
        <f t="shared" si="147"/>
        <v>ftp://wcftp.washoecounty.us/outtoworld/Neighborhood_Atlas/ND.pdf</v>
      </c>
      <c r="I1163" s="32" t="str">
        <f t="shared" si="148"/>
        <v>https://www2.washoecounty.us/assessor/cama/search_download.php?command=dnld&amp;list=nbcsearch&amp;nbc=NDHN</v>
      </c>
      <c r="J1163" s="11" t="s">
        <v>1279</v>
      </c>
      <c r="K1163" s="23" t="s">
        <v>1036</v>
      </c>
      <c r="N1163" s="12" t="str">
        <f t="shared" si="149"/>
        <v>ND</v>
      </c>
      <c r="O1163" s="12" t="str">
        <f t="shared" si="150"/>
        <v>N</v>
      </c>
      <c r="P1163" s="12" t="str">
        <f t="shared" si="151"/>
        <v>N</v>
      </c>
    </row>
    <row r="1164" spans="1:16" x14ac:dyDescent="0.3">
      <c r="A1164" s="16" t="str">
        <f t="shared" si="146"/>
        <v>Eastside Subs</v>
      </c>
      <c r="B1164" s="52" t="str">
        <f>VLOOKUP(N1164,Keys!$I$3:$J$21,2)</f>
        <v>South Washoe County</v>
      </c>
      <c r="C1164" s="52" t="str">
        <f>VLOOKUP(D1164,Keys!$Q$3:$S$31,2)</f>
        <v xml:space="preserve">Reno,  Hidden Valley          </v>
      </c>
      <c r="D1164" s="57">
        <f>VLOOKUP(N1164,Keys!$D$3:$E$118,2)</f>
        <v>89502</v>
      </c>
      <c r="E1164" s="12" t="str">
        <f>VLOOKUP(G1164,Keys!$A$3:$B$30,2)</f>
        <v>SFR 1 Acre Zoning -- Site Values</v>
      </c>
      <c r="F1164" s="19" t="str">
        <f t="shared" si="144"/>
        <v>NDK</v>
      </c>
      <c r="G1164" s="21" t="str">
        <f t="shared" si="145"/>
        <v>F</v>
      </c>
      <c r="H1164" s="26" t="str">
        <f t="shared" si="147"/>
        <v>ftp://wcftp.washoecounty.us/outtoworld/Neighborhood_Atlas/ND.pdf</v>
      </c>
      <c r="I1164" s="32" t="str">
        <f t="shared" si="148"/>
        <v>https://www2.washoecounty.us/assessor/cama/search_download.php?command=dnld&amp;list=nbcsearch&amp;nbc=NDKF</v>
      </c>
      <c r="J1164" s="11" t="s">
        <v>1279</v>
      </c>
      <c r="K1164" s="23" t="s">
        <v>1039</v>
      </c>
      <c r="N1164" s="12" t="str">
        <f t="shared" si="149"/>
        <v>ND</v>
      </c>
      <c r="O1164" s="12" t="str">
        <f t="shared" si="150"/>
        <v>N</v>
      </c>
      <c r="P1164" s="12" t="str">
        <f t="shared" si="151"/>
        <v>F</v>
      </c>
    </row>
    <row r="1165" spans="1:16" x14ac:dyDescent="0.3">
      <c r="A1165" s="16" t="str">
        <f t="shared" si="146"/>
        <v>Common Area/Token Values</v>
      </c>
      <c r="B1165" s="52" t="str">
        <f>VLOOKUP(N1165,Keys!$I$3:$J$21,2)</f>
        <v>South Washoe County</v>
      </c>
      <c r="C1165" s="52" t="str">
        <f>VLOOKUP(D1165,Keys!$Q$3:$S$31,2)</f>
        <v xml:space="preserve">Reno,  Hidden Valley          </v>
      </c>
      <c r="D1165" s="57">
        <f>VLOOKUP(N1165,Keys!$D$3:$E$118,2)</f>
        <v>89502</v>
      </c>
      <c r="E1165" s="12" t="str">
        <f>VLOOKUP(G1165,Keys!$A$3:$B$30,2)</f>
        <v>Token Values -- Common Area / Splinters / Unbuildable</v>
      </c>
      <c r="F1165" s="19" t="str">
        <f t="shared" si="144"/>
        <v>NDV</v>
      </c>
      <c r="G1165" s="21" t="str">
        <f t="shared" si="145"/>
        <v>V</v>
      </c>
      <c r="H1165" s="26" t="str">
        <f t="shared" si="147"/>
        <v>ftp://wcftp.washoecounty.us/outtoworld/Neighborhood_Atlas/ND.pdf</v>
      </c>
      <c r="I1165" s="32" t="str">
        <f t="shared" si="148"/>
        <v>https://www2.washoecounty.us/assessor/cama/search_download.php?command=dnld&amp;list=nbcsearch&amp;nbc=NDVV</v>
      </c>
      <c r="J1165" s="11" t="s">
        <v>1279</v>
      </c>
      <c r="K1165" s="23" t="s">
        <v>1042</v>
      </c>
      <c r="N1165" s="12" t="str">
        <f t="shared" si="149"/>
        <v>ND</v>
      </c>
      <c r="O1165" s="12" t="str">
        <f t="shared" si="150"/>
        <v>N</v>
      </c>
      <c r="P1165" s="12" t="str">
        <f t="shared" si="151"/>
        <v>V</v>
      </c>
    </row>
    <row r="1166" spans="1:16" x14ac:dyDescent="0.3">
      <c r="A1166" s="16" t="str">
        <f t="shared" si="146"/>
        <v>40 Acre Parcels</v>
      </c>
      <c r="B1166" s="52" t="str">
        <f>VLOOKUP(N1166,Keys!$I$3:$J$21,2)</f>
        <v>South Washoe County</v>
      </c>
      <c r="C1166" s="52" t="str">
        <f>VLOOKUP(D1166,Keys!$Q$3:$S$31,2)</f>
        <v xml:space="preserve">Reno,  Hidden Valley          </v>
      </c>
      <c r="D1166" s="57">
        <f>VLOOKUP(N1166,Keys!$D$3:$E$118,2)</f>
        <v>89502</v>
      </c>
      <c r="E1166" s="12" t="str">
        <f>VLOOKUP(G1166,Keys!$A$3:$B$30,2)</f>
        <v>SFR 40+ Acre Zoning -- Site Values / Per Acre</v>
      </c>
      <c r="F1166" s="19" t="str">
        <f t="shared" si="144"/>
        <v>NEA</v>
      </c>
      <c r="G1166" s="21" t="str">
        <f t="shared" si="145"/>
        <v>J</v>
      </c>
      <c r="H1166" s="26" t="str">
        <f t="shared" si="147"/>
        <v>ftp://wcftp.washoecounty.us/outtoworld/Neighborhood_Atlas/NE.pdf</v>
      </c>
      <c r="I1166" s="32" t="str">
        <f t="shared" si="148"/>
        <v>https://www2.washoecounty.us/assessor/cama/search_download.php?command=dnld&amp;list=nbcsearch&amp;nbc=NEAJ</v>
      </c>
      <c r="J1166" s="11" t="s">
        <v>1279</v>
      </c>
      <c r="K1166" s="23" t="s">
        <v>1045</v>
      </c>
      <c r="N1166" s="12" t="str">
        <f t="shared" si="149"/>
        <v>NE</v>
      </c>
      <c r="O1166" s="12" t="str">
        <f t="shared" si="150"/>
        <v>N</v>
      </c>
      <c r="P1166" s="12" t="str">
        <f t="shared" si="151"/>
        <v>J</v>
      </c>
    </row>
    <row r="1167" spans="1:16" x14ac:dyDescent="0.3">
      <c r="A1167" s="16" t="str">
        <f t="shared" si="146"/>
        <v>Acreage Parcels</v>
      </c>
      <c r="B1167" s="52" t="str">
        <f>VLOOKUP(N1167,Keys!$I$3:$J$21,2)</f>
        <v>South Washoe County</v>
      </c>
      <c r="C1167" s="52" t="str">
        <f>VLOOKUP(D1167,Keys!$Q$3:$S$31,2)</f>
        <v xml:space="preserve">Reno,  Hidden Valley          </v>
      </c>
      <c r="D1167" s="57">
        <f>VLOOKUP(N1167,Keys!$D$3:$E$118,2)</f>
        <v>89502</v>
      </c>
      <c r="E1167" s="12" t="str">
        <f>VLOOKUP(G1167,Keys!$A$3:$B$30,2)</f>
        <v>SFR 1 Acre Zoning -- Site Values</v>
      </c>
      <c r="F1167" s="19" t="str">
        <f t="shared" si="144"/>
        <v>NED</v>
      </c>
      <c r="G1167" s="21" t="str">
        <f t="shared" si="145"/>
        <v>F</v>
      </c>
      <c r="H1167" s="26" t="str">
        <f t="shared" si="147"/>
        <v>ftp://wcftp.washoecounty.us/outtoworld/Neighborhood_Atlas/NE.pdf</v>
      </c>
      <c r="I1167" s="32" t="str">
        <f t="shared" si="148"/>
        <v>https://www2.washoecounty.us/assessor/cama/search_download.php?command=dnld&amp;list=nbcsearch&amp;nbc=NEDF</v>
      </c>
      <c r="J1167" s="11" t="s">
        <v>1279</v>
      </c>
      <c r="K1167" s="23" t="s">
        <v>1048</v>
      </c>
      <c r="N1167" s="12" t="str">
        <f t="shared" si="149"/>
        <v>NE</v>
      </c>
      <c r="O1167" s="12" t="str">
        <f t="shared" si="150"/>
        <v>N</v>
      </c>
      <c r="P1167" s="12" t="str">
        <f t="shared" si="151"/>
        <v>F</v>
      </c>
    </row>
    <row r="1168" spans="1:16" x14ac:dyDescent="0.3">
      <c r="A1168" s="16" t="str">
        <f t="shared" si="146"/>
        <v>Hidden Valley Country Club</v>
      </c>
      <c r="B1168" s="52" t="str">
        <f>VLOOKUP(N1168,Keys!$I$3:$J$21,2)</f>
        <v>South Washoe County</v>
      </c>
      <c r="C1168" s="52" t="str">
        <f>VLOOKUP(D1168,Keys!$Q$3:$S$31,2)</f>
        <v xml:space="preserve">Reno,  Hidden Valley          </v>
      </c>
      <c r="D1168" s="57">
        <f>VLOOKUP(N1168,Keys!$D$3:$E$118,2)</f>
        <v>89502</v>
      </c>
      <c r="E1168" s="12" t="str">
        <f>VLOOKUP(G1168,Keys!$A$3:$B$30,2)</f>
        <v>Possessory Interest Parcels</v>
      </c>
      <c r="F1168" s="19" t="str">
        <f t="shared" si="144"/>
        <v>NEG</v>
      </c>
      <c r="G1168" s="21" t="str">
        <f t="shared" si="145"/>
        <v>W</v>
      </c>
      <c r="H1168" s="26" t="str">
        <f t="shared" si="147"/>
        <v>ftp://wcftp.washoecounty.us/outtoworld/Neighborhood_Atlas/NE.pdf</v>
      </c>
      <c r="I1168" s="32" t="str">
        <f t="shared" si="148"/>
        <v>https://www2.washoecounty.us/assessor/cama/search_download.php?command=dnld&amp;list=nbcsearch&amp;nbc=NEGW</v>
      </c>
      <c r="J1168" s="11" t="s">
        <v>1279</v>
      </c>
      <c r="K1168" s="23" t="s">
        <v>1051</v>
      </c>
      <c r="N1168" s="12" t="str">
        <f t="shared" si="149"/>
        <v>NE</v>
      </c>
      <c r="O1168" s="12" t="str">
        <f t="shared" si="150"/>
        <v>N</v>
      </c>
      <c r="P1168" s="12" t="str">
        <f t="shared" si="151"/>
        <v>W</v>
      </c>
    </row>
    <row r="1169" spans="1:16" x14ac:dyDescent="0.3">
      <c r="A1169" s="16" t="str">
        <f t="shared" si="146"/>
        <v>Hidden Valley Subs</v>
      </c>
      <c r="B1169" s="52" t="str">
        <f>VLOOKUP(N1169,Keys!$I$3:$J$21,2)</f>
        <v>South Washoe County</v>
      </c>
      <c r="C1169" s="52" t="str">
        <f>VLOOKUP(D1169,Keys!$Q$3:$S$31,2)</f>
        <v xml:space="preserve">Reno,  Hidden Valley          </v>
      </c>
      <c r="D1169" s="57">
        <f>VLOOKUP(N1169,Keys!$D$3:$E$118,2)</f>
        <v>89502</v>
      </c>
      <c r="E1169" s="12" t="str">
        <f>VLOOKUP(G1169,Keys!$A$3:$B$30,2)</f>
        <v>SFR 1/2 Acre Zoniing -- Site Values</v>
      </c>
      <c r="F1169" s="19" t="str">
        <f t="shared" si="144"/>
        <v>NEJ</v>
      </c>
      <c r="G1169" s="21" t="str">
        <f t="shared" si="145"/>
        <v>E</v>
      </c>
      <c r="H1169" s="26" t="str">
        <f t="shared" si="147"/>
        <v>ftp://wcftp.washoecounty.us/outtoworld/Neighborhood_Atlas/NE.pdf</v>
      </c>
      <c r="I1169" s="32" t="str">
        <f t="shared" si="148"/>
        <v>https://www2.washoecounty.us/assessor/cama/search_download.php?command=dnld&amp;list=nbcsearch&amp;nbc=NEJE</v>
      </c>
      <c r="J1169" s="11" t="s">
        <v>1279</v>
      </c>
      <c r="K1169" s="23" t="s">
        <v>1054</v>
      </c>
      <c r="N1169" s="12" t="str">
        <f t="shared" si="149"/>
        <v>NE</v>
      </c>
      <c r="O1169" s="12" t="str">
        <f t="shared" si="150"/>
        <v>N</v>
      </c>
      <c r="P1169" s="12" t="str">
        <f t="shared" si="151"/>
        <v>E</v>
      </c>
    </row>
    <row r="1170" spans="1:16" x14ac:dyDescent="0.3">
      <c r="A1170" s="16" t="str">
        <f t="shared" si="146"/>
        <v>Acreage Parcel - GR Zoning</v>
      </c>
      <c r="B1170" s="52" t="str">
        <f>VLOOKUP(N1170,Keys!$I$3:$J$21,2)</f>
        <v>South Washoe County</v>
      </c>
      <c r="C1170" s="52" t="str">
        <f>VLOOKUP(D1170,Keys!$Q$3:$S$31,2)</f>
        <v xml:space="preserve">Reno,  Hidden Valley          </v>
      </c>
      <c r="D1170" s="57">
        <f>VLOOKUP(N1170,Keys!$D$3:$E$118,2)</f>
        <v>89502</v>
      </c>
      <c r="E1170" s="12" t="str">
        <f>VLOOKUP(G1170,Keys!$A$3:$B$30,2)</f>
        <v>SFR 40+ Acre Zoning -- Site Values / Per Acre</v>
      </c>
      <c r="F1170" s="19" t="str">
        <f t="shared" si="144"/>
        <v>NFB</v>
      </c>
      <c r="G1170" s="21" t="str">
        <f t="shared" si="145"/>
        <v>J</v>
      </c>
      <c r="H1170" s="26" t="str">
        <f t="shared" si="147"/>
        <v>ftp://wcftp.washoecounty.us/outtoworld/Neighborhood_Atlas/NF.pdf</v>
      </c>
      <c r="I1170" s="32" t="str">
        <f t="shared" si="148"/>
        <v>https://www2.washoecounty.us/assessor/cama/search_download.php?command=dnld&amp;list=nbcsearch&amp;nbc=NFBJ</v>
      </c>
      <c r="J1170" s="11" t="s">
        <v>1279</v>
      </c>
      <c r="K1170" s="23" t="s">
        <v>1057</v>
      </c>
      <c r="N1170" s="12" t="str">
        <f t="shared" si="149"/>
        <v>NF</v>
      </c>
      <c r="O1170" s="12" t="str">
        <f t="shared" si="150"/>
        <v>N</v>
      </c>
      <c r="P1170" s="12" t="str">
        <f t="shared" si="151"/>
        <v>J</v>
      </c>
    </row>
    <row r="1171" spans="1:16" x14ac:dyDescent="0.3">
      <c r="A1171" s="16" t="str">
        <f t="shared" si="146"/>
        <v>Sparks Industrial</v>
      </c>
      <c r="B1171" s="52" t="str">
        <f>VLOOKUP(N1171,Keys!$I$3:$J$21,2)</f>
        <v>South Washoe County</v>
      </c>
      <c r="C1171" s="52" t="str">
        <f>VLOOKUP(D1171,Keys!$Q$3:$S$31,2)</f>
        <v xml:space="preserve">Sparks,  Greenbrae, Happy Valley, Sun Valley        </v>
      </c>
      <c r="D1171" s="57">
        <f>VLOOKUP(N1171,Keys!$D$3:$E$118,2)</f>
        <v>89431</v>
      </c>
      <c r="E1171" s="12" t="str">
        <f>VLOOKUP(G1171,Keys!$A$3:$B$30,2)</f>
        <v>Industrial -- Square Foot Values</v>
      </c>
      <c r="F1171" s="19" t="str">
        <f t="shared" si="144"/>
        <v>NGA</v>
      </c>
      <c r="G1171" s="21" t="str">
        <f t="shared" si="145"/>
        <v>U</v>
      </c>
      <c r="H1171" s="26" t="str">
        <f t="shared" si="147"/>
        <v>ftp://wcftp.washoecounty.us/outtoworld/Neighborhood_Atlas/NG.pdf</v>
      </c>
      <c r="I1171" s="32" t="str">
        <f t="shared" si="148"/>
        <v>https://www2.washoecounty.us/assessor/cama/search_download.php?command=dnld&amp;list=nbcsearch&amp;nbc=NGAU</v>
      </c>
      <c r="J1171" s="11" t="s">
        <v>1279</v>
      </c>
      <c r="K1171" s="23" t="s">
        <v>1060</v>
      </c>
      <c r="N1171" s="12" t="str">
        <f t="shared" si="149"/>
        <v>NG</v>
      </c>
      <c r="O1171" s="12" t="str">
        <f t="shared" si="150"/>
        <v>N</v>
      </c>
      <c r="P1171" s="12" t="str">
        <f t="shared" si="151"/>
        <v>U</v>
      </c>
    </row>
    <row r="1172" spans="1:16" x14ac:dyDescent="0.3">
      <c r="A1172" s="16" t="str">
        <f t="shared" si="146"/>
        <v>Industrial Condos</v>
      </c>
      <c r="B1172" s="52" t="str">
        <f>VLOOKUP(N1172,Keys!$I$3:$J$21,2)</f>
        <v>South Washoe County</v>
      </c>
      <c r="C1172" s="52" t="str">
        <f>VLOOKUP(D1172,Keys!$Q$3:$S$31,2)</f>
        <v xml:space="preserve">Sparks,  Greenbrae, Happy Valley, Sun Valley        </v>
      </c>
      <c r="D1172" s="57">
        <f>VLOOKUP(N1172,Keys!$D$3:$E$118,2)</f>
        <v>89431</v>
      </c>
      <c r="E1172" s="12" t="str">
        <f>VLOOKUP(G1172,Keys!$A$3:$B$30,2)</f>
        <v>Industrial Condos -- Square Foot Values</v>
      </c>
      <c r="F1172" s="19" t="str">
        <f t="shared" si="144"/>
        <v>NGF</v>
      </c>
      <c r="G1172" s="21" t="str">
        <f t="shared" si="145"/>
        <v>T</v>
      </c>
      <c r="H1172" s="26" t="str">
        <f t="shared" si="147"/>
        <v>ftp://wcftp.washoecounty.us/outtoworld/Neighborhood_Atlas/NG.pdf</v>
      </c>
      <c r="I1172" s="32" t="str">
        <f t="shared" si="148"/>
        <v>https://www2.washoecounty.us/assessor/cama/search_download.php?command=dnld&amp;list=nbcsearch&amp;nbc=NGFT</v>
      </c>
      <c r="J1172" s="11" t="s">
        <v>1279</v>
      </c>
      <c r="K1172" s="23" t="s">
        <v>1063</v>
      </c>
      <c r="N1172" s="12" t="str">
        <f t="shared" si="149"/>
        <v>NG</v>
      </c>
      <c r="O1172" s="12" t="str">
        <f t="shared" si="150"/>
        <v>N</v>
      </c>
      <c r="P1172" s="12" t="str">
        <f t="shared" si="151"/>
        <v>T</v>
      </c>
    </row>
    <row r="1173" spans="1:16" x14ac:dyDescent="0.3">
      <c r="A1173" s="16" t="str">
        <f t="shared" si="146"/>
        <v>4th Street Commercial</v>
      </c>
      <c r="B1173" s="52" t="str">
        <f>VLOOKUP(N1173,Keys!$I$3:$J$21,2)</f>
        <v>South Washoe County</v>
      </c>
      <c r="C1173" s="52" t="str">
        <f>VLOOKUP(D1173,Keys!$Q$3:$S$31,2)</f>
        <v xml:space="preserve">Sparks,  Greenbrae, Happy Valley, Sun Valley        </v>
      </c>
      <c r="D1173" s="57">
        <f>VLOOKUP(N1173,Keys!$D$3:$E$118,2)</f>
        <v>89431</v>
      </c>
      <c r="E1173" s="12" t="str">
        <f>VLOOKUP(G1173,Keys!$A$3:$B$30,2)</f>
        <v>Commercial - General -- Square Foot Values</v>
      </c>
      <c r="F1173" s="19" t="str">
        <f t="shared" si="144"/>
        <v>NGH</v>
      </c>
      <c r="G1173" s="21" t="str">
        <f t="shared" si="145"/>
        <v>Q</v>
      </c>
      <c r="H1173" s="26" t="str">
        <f t="shared" si="147"/>
        <v>ftp://wcftp.washoecounty.us/outtoworld/Neighborhood_Atlas/NG.pdf</v>
      </c>
      <c r="I1173" s="32" t="str">
        <f t="shared" si="148"/>
        <v>https://www2.washoecounty.us/assessor/cama/search_download.php?command=dnld&amp;list=nbcsearch&amp;nbc=NGHQ</v>
      </c>
      <c r="J1173" s="11" t="s">
        <v>1279</v>
      </c>
      <c r="K1173" s="23" t="s">
        <v>1066</v>
      </c>
      <c r="N1173" s="12" t="str">
        <f t="shared" si="149"/>
        <v>NG</v>
      </c>
      <c r="O1173" s="12" t="str">
        <f t="shared" si="150"/>
        <v>N</v>
      </c>
      <c r="P1173" s="12" t="str">
        <f t="shared" si="151"/>
        <v>Q</v>
      </c>
    </row>
    <row r="1174" spans="1:16" x14ac:dyDescent="0.3">
      <c r="A1174" s="16" t="str">
        <f t="shared" si="146"/>
        <v>Belsera</v>
      </c>
      <c r="B1174" s="52" t="str">
        <f>VLOOKUP(N1174,Keys!$I$3:$J$21,2)</f>
        <v>South Washoe County</v>
      </c>
      <c r="C1174" s="52" t="str">
        <f>VLOOKUP(D1174,Keys!$Q$3:$S$31,2)</f>
        <v xml:space="preserve">Reno            </v>
      </c>
      <c r="D1174" s="57">
        <f>VLOOKUP(N1174,Keys!$D$3:$E$118,2)</f>
        <v>89519</v>
      </c>
      <c r="E1174" s="12" t="str">
        <f>VLOOKUP(G1174,Keys!$A$3:$B$30,2)</f>
        <v>SFR 12,000 - 15,000 Sf Zoning -- Site Values</v>
      </c>
      <c r="F1174" s="19" t="str">
        <f t="shared" si="144"/>
        <v>OAA</v>
      </c>
      <c r="G1174" s="21" t="str">
        <f t="shared" si="145"/>
        <v>D</v>
      </c>
      <c r="H1174" s="26" t="str">
        <f t="shared" si="147"/>
        <v>ftp://wcftp.washoecounty.us/outtoworld/Neighborhood_Atlas/OA.pdf</v>
      </c>
      <c r="I1174" s="32" t="str">
        <f t="shared" si="148"/>
        <v>https://www2.washoecounty.us/assessor/cama/search_download.php?command=dnld&amp;list=nbcsearch&amp;nbc=OAAD</v>
      </c>
      <c r="J1174" s="11" t="s">
        <v>1279</v>
      </c>
      <c r="K1174" s="23" t="s">
        <v>1069</v>
      </c>
      <c r="N1174" s="12" t="str">
        <f t="shared" si="149"/>
        <v>OA</v>
      </c>
      <c r="O1174" s="12" t="str">
        <f t="shared" si="150"/>
        <v>O</v>
      </c>
      <c r="P1174" s="12" t="str">
        <f t="shared" si="151"/>
        <v>D</v>
      </c>
    </row>
    <row r="1175" spans="1:16" x14ac:dyDescent="0.3">
      <c r="A1175" s="16" t="str">
        <f t="shared" si="146"/>
        <v>Evans Creek Estates</v>
      </c>
      <c r="B1175" s="52" t="str">
        <f>VLOOKUP(N1175,Keys!$I$3:$J$21,2)</f>
        <v>South Washoe County</v>
      </c>
      <c r="C1175" s="52" t="str">
        <f>VLOOKUP(D1175,Keys!$Q$3:$S$31,2)</f>
        <v xml:space="preserve">Reno            </v>
      </c>
      <c r="D1175" s="57">
        <f>VLOOKUP(N1175,Keys!$D$3:$E$118,2)</f>
        <v>89519</v>
      </c>
      <c r="E1175" s="12" t="str">
        <f>VLOOKUP(G1175,Keys!$A$3:$B$30,2)</f>
        <v>SFR 12,000 - 15,000 Sf Zoning -- Site Values</v>
      </c>
      <c r="F1175" s="19" t="str">
        <f t="shared" si="144"/>
        <v>OAD</v>
      </c>
      <c r="G1175" s="21" t="str">
        <f t="shared" si="145"/>
        <v>D</v>
      </c>
      <c r="H1175" s="26" t="str">
        <f t="shared" si="147"/>
        <v>ftp://wcftp.washoecounty.us/outtoworld/Neighborhood_Atlas/OA.pdf</v>
      </c>
      <c r="I1175" s="32" t="str">
        <f t="shared" si="148"/>
        <v>https://www2.washoecounty.us/assessor/cama/search_download.php?command=dnld&amp;list=nbcsearch&amp;nbc=OADD</v>
      </c>
      <c r="J1175" s="11" t="s">
        <v>1279</v>
      </c>
      <c r="K1175" s="23" t="s">
        <v>1072</v>
      </c>
      <c r="N1175" s="12" t="str">
        <f t="shared" si="149"/>
        <v>OA</v>
      </c>
      <c r="O1175" s="12" t="str">
        <f t="shared" si="150"/>
        <v>O</v>
      </c>
      <c r="P1175" s="12" t="str">
        <f t="shared" si="151"/>
        <v>D</v>
      </c>
    </row>
    <row r="1176" spans="1:16" x14ac:dyDescent="0.3">
      <c r="A1176" s="16" t="str">
        <f t="shared" si="146"/>
        <v>Meadowridge 1-A</v>
      </c>
      <c r="B1176" s="52" t="str">
        <f>VLOOKUP(N1176,Keys!$I$3:$J$21,2)</f>
        <v>South Washoe County</v>
      </c>
      <c r="C1176" s="52" t="str">
        <f>VLOOKUP(D1176,Keys!$Q$3:$S$31,2)</f>
        <v xml:space="preserve">Reno            </v>
      </c>
      <c r="D1176" s="57">
        <f>VLOOKUP(N1176,Keys!$D$3:$E$118,2)</f>
        <v>89519</v>
      </c>
      <c r="E1176" s="12" t="str">
        <f>VLOOKUP(G1176,Keys!$A$3:$B$30,2)</f>
        <v>SFR &lt; 6,000 Sf -- Patio Homes -- Site Values</v>
      </c>
      <c r="F1176" s="19" t="str">
        <f t="shared" si="144"/>
        <v>OAG</v>
      </c>
      <c r="G1176" s="21" t="str">
        <f t="shared" si="145"/>
        <v>B</v>
      </c>
      <c r="H1176" s="26" t="str">
        <f t="shared" si="147"/>
        <v>ftp://wcftp.washoecounty.us/outtoworld/Neighborhood_Atlas/OA.pdf</v>
      </c>
      <c r="I1176" s="32" t="str">
        <f t="shared" si="148"/>
        <v>https://www2.washoecounty.us/assessor/cama/search_download.php?command=dnld&amp;list=nbcsearch&amp;nbc=OAGB</v>
      </c>
      <c r="J1176" s="11" t="s">
        <v>1279</v>
      </c>
      <c r="K1176" s="23" t="s">
        <v>1075</v>
      </c>
      <c r="N1176" s="12" t="str">
        <f t="shared" si="149"/>
        <v>OA</v>
      </c>
      <c r="O1176" s="12" t="str">
        <f t="shared" si="150"/>
        <v>O</v>
      </c>
      <c r="P1176" s="12" t="str">
        <f t="shared" si="151"/>
        <v>B</v>
      </c>
    </row>
    <row r="1177" spans="1:16" x14ac:dyDescent="0.3">
      <c r="A1177" s="16" t="str">
        <f t="shared" si="146"/>
        <v>Carriage House</v>
      </c>
      <c r="B1177" s="52" t="str">
        <f>VLOOKUP(N1177,Keys!$I$3:$J$21,2)</f>
        <v>South Washoe County</v>
      </c>
      <c r="C1177" s="52" t="str">
        <f>VLOOKUP(D1177,Keys!$Q$3:$S$31,2)</f>
        <v xml:space="preserve">Reno            </v>
      </c>
      <c r="D1177" s="57">
        <f>VLOOKUP(N1177,Keys!$D$3:$E$118,2)</f>
        <v>89519</v>
      </c>
      <c r="E1177" s="12" t="str">
        <f>VLOOKUP(G1177,Keys!$A$3:$B$30,2)</f>
        <v>SFR 6,000 - 9,000 Sf Zoning -- Site Values</v>
      </c>
      <c r="F1177" s="19" t="str">
        <f t="shared" si="144"/>
        <v>OAI</v>
      </c>
      <c r="G1177" s="21" t="str">
        <f t="shared" si="145"/>
        <v>C</v>
      </c>
      <c r="H1177" s="26" t="str">
        <f t="shared" si="147"/>
        <v>ftp://wcftp.washoecounty.us/outtoworld/Neighborhood_Atlas/OA.pdf</v>
      </c>
      <c r="I1177" s="32" t="str">
        <f t="shared" si="148"/>
        <v>https://www2.washoecounty.us/assessor/cama/search_download.php?command=dnld&amp;list=nbcsearch&amp;nbc=OAIC</v>
      </c>
      <c r="J1177" s="11" t="s">
        <v>1279</v>
      </c>
      <c r="K1177" s="23" t="s">
        <v>1078</v>
      </c>
      <c r="N1177" s="12" t="str">
        <f t="shared" si="149"/>
        <v>OA</v>
      </c>
      <c r="O1177" s="12" t="str">
        <f t="shared" si="150"/>
        <v>O</v>
      </c>
      <c r="P1177" s="12" t="str">
        <f t="shared" si="151"/>
        <v>C</v>
      </c>
    </row>
    <row r="1178" spans="1:16" x14ac:dyDescent="0.3">
      <c r="A1178" s="16" t="str">
        <f t="shared" si="146"/>
        <v>Office/Commercial</v>
      </c>
      <c r="B1178" s="52" t="str">
        <f>VLOOKUP(N1178,Keys!$I$3:$J$21,2)</f>
        <v>South Washoe County</v>
      </c>
      <c r="C1178" s="52" t="str">
        <f>VLOOKUP(D1178,Keys!$Q$3:$S$31,2)</f>
        <v xml:space="preserve">Reno            </v>
      </c>
      <c r="D1178" s="57">
        <f>VLOOKUP(N1178,Keys!$D$3:$E$118,2)</f>
        <v>89519</v>
      </c>
      <c r="E1178" s="12" t="str">
        <f>VLOOKUP(G1178,Keys!$A$3:$B$30,2)</f>
        <v>Commercial - General -- Square Foot Values</v>
      </c>
      <c r="F1178" s="19" t="str">
        <f t="shared" si="144"/>
        <v>OAN</v>
      </c>
      <c r="G1178" s="21" t="str">
        <f t="shared" si="145"/>
        <v>Q</v>
      </c>
      <c r="H1178" s="26" t="str">
        <f t="shared" si="147"/>
        <v>ftp://wcftp.washoecounty.us/outtoworld/Neighborhood_Atlas/OA.pdf</v>
      </c>
      <c r="I1178" s="32" t="str">
        <f t="shared" si="148"/>
        <v>https://www2.washoecounty.us/assessor/cama/search_download.php?command=dnld&amp;list=nbcsearch&amp;nbc=OANQ</v>
      </c>
      <c r="J1178" s="11" t="s">
        <v>1279</v>
      </c>
      <c r="K1178" s="23" t="s">
        <v>1081</v>
      </c>
      <c r="N1178" s="12" t="str">
        <f t="shared" si="149"/>
        <v>OA</v>
      </c>
      <c r="O1178" s="12" t="str">
        <f t="shared" si="150"/>
        <v>O</v>
      </c>
      <c r="P1178" s="12" t="str">
        <f t="shared" si="151"/>
        <v>Q</v>
      </c>
    </row>
    <row r="1179" spans="1:16" x14ac:dyDescent="0.3">
      <c r="A1179" s="16" t="str">
        <f t="shared" si="146"/>
        <v>Misc. SFRs</v>
      </c>
      <c r="B1179" s="52" t="str">
        <f>VLOOKUP(N1179,Keys!$I$3:$J$21,2)</f>
        <v>South Washoe County</v>
      </c>
      <c r="C1179" s="52" t="str">
        <f>VLOOKUP(D1179,Keys!$Q$3:$S$31,2)</f>
        <v xml:space="preserve">Reno            </v>
      </c>
      <c r="D1179" s="57">
        <f>VLOOKUP(N1179,Keys!$D$3:$E$118,2)</f>
        <v>89519</v>
      </c>
      <c r="E1179" s="12" t="str">
        <f>VLOOKUP(G1179,Keys!$A$3:$B$30,2)</f>
        <v>SFR 6,000 - 9,000 Sf Zoning -- Site Values</v>
      </c>
      <c r="F1179" s="19" t="str">
        <f t="shared" si="144"/>
        <v>OAR</v>
      </c>
      <c r="G1179" s="21" t="str">
        <f t="shared" si="145"/>
        <v>C</v>
      </c>
      <c r="H1179" s="26" t="str">
        <f t="shared" si="147"/>
        <v>ftp://wcftp.washoecounty.us/outtoworld/Neighborhood_Atlas/OA.pdf</v>
      </c>
      <c r="I1179" s="32" t="str">
        <f t="shared" si="148"/>
        <v>https://www2.washoecounty.us/assessor/cama/search_download.php?command=dnld&amp;list=nbcsearch&amp;nbc=OARC</v>
      </c>
      <c r="J1179" s="11" t="s">
        <v>1279</v>
      </c>
      <c r="K1179" s="23" t="s">
        <v>1084</v>
      </c>
      <c r="N1179" s="12" t="str">
        <f t="shared" si="149"/>
        <v>OA</v>
      </c>
      <c r="O1179" s="12" t="str">
        <f t="shared" si="150"/>
        <v>O</v>
      </c>
      <c r="P1179" s="12" t="str">
        <f t="shared" si="151"/>
        <v>C</v>
      </c>
    </row>
    <row r="1180" spans="1:16" x14ac:dyDescent="0.3">
      <c r="A1180" s="16" t="str">
        <f t="shared" si="146"/>
        <v>Lakeridge Springs South</v>
      </c>
      <c r="B1180" s="52" t="str">
        <f>VLOOKUP(N1180,Keys!$I$3:$J$21,2)</f>
        <v>South Washoe County</v>
      </c>
      <c r="C1180" s="52" t="str">
        <f>VLOOKUP(D1180,Keys!$Q$3:$S$31,2)</f>
        <v xml:space="preserve">Reno            </v>
      </c>
      <c r="D1180" s="57">
        <f>VLOOKUP(N1180,Keys!$D$3:$E$118,2)</f>
        <v>89519</v>
      </c>
      <c r="E1180" s="12" t="str">
        <f>VLOOKUP(G1180,Keys!$A$3:$B$30,2)</f>
        <v>SFR &lt; 6,000 Sf -- Patio Homes -- Site Values</v>
      </c>
      <c r="F1180" s="19" t="str">
        <f t="shared" si="144"/>
        <v>OAU</v>
      </c>
      <c r="G1180" s="21" t="str">
        <f t="shared" si="145"/>
        <v>B</v>
      </c>
      <c r="H1180" s="26" t="str">
        <f t="shared" si="147"/>
        <v>ftp://wcftp.washoecounty.us/outtoworld/Neighborhood_Atlas/OA.pdf</v>
      </c>
      <c r="I1180" s="32" t="str">
        <f t="shared" si="148"/>
        <v>https://www2.washoecounty.us/assessor/cama/search_download.php?command=dnld&amp;list=nbcsearch&amp;nbc=OAUB</v>
      </c>
      <c r="J1180" s="11" t="s">
        <v>1279</v>
      </c>
      <c r="K1180" s="23" t="s">
        <v>1087</v>
      </c>
      <c r="N1180" s="12" t="str">
        <f t="shared" si="149"/>
        <v>OA</v>
      </c>
      <c r="O1180" s="12" t="str">
        <f t="shared" si="150"/>
        <v>O</v>
      </c>
      <c r="P1180" s="12" t="str">
        <f t="shared" si="151"/>
        <v>B</v>
      </c>
    </row>
    <row r="1181" spans="1:16" x14ac:dyDescent="0.3">
      <c r="A1181" s="16" t="str">
        <f t="shared" si="146"/>
        <v>MISC</v>
      </c>
      <c r="B1181" s="52" t="str">
        <f>VLOOKUP(N1181,Keys!$I$3:$J$21,2)</f>
        <v>South Washoe County</v>
      </c>
      <c r="C1181" s="52" t="str">
        <f>VLOOKUP(D1181,Keys!$Q$3:$S$31,2)</f>
        <v xml:space="preserve">Reno            </v>
      </c>
      <c r="D1181" s="57">
        <f>VLOOKUP(N1181,Keys!$D$3:$E$118,2)</f>
        <v>89519</v>
      </c>
      <c r="E1181" s="12" t="str">
        <f>VLOOKUP(G1181,Keys!$A$3:$B$30,2)</f>
        <v>Centrally Assessed</v>
      </c>
      <c r="F1181" s="19" t="str">
        <f t="shared" si="144"/>
        <v>OAW</v>
      </c>
      <c r="G1181" s="21" t="str">
        <f t="shared" si="145"/>
        <v>Z</v>
      </c>
      <c r="H1181" s="26" t="str">
        <f t="shared" si="147"/>
        <v>ftp://wcftp.washoecounty.us/outtoworld/Neighborhood_Atlas/OA.pdf</v>
      </c>
      <c r="I1181" s="32" t="str">
        <f t="shared" si="148"/>
        <v>https://www2.washoecounty.us/assessor/cama/search_download.php?command=dnld&amp;list=nbcsearch&amp;nbc=OAWZ</v>
      </c>
      <c r="J1181" s="11" t="s">
        <v>1279</v>
      </c>
      <c r="K1181" s="23" t="s">
        <v>1090</v>
      </c>
      <c r="N1181" s="12" t="str">
        <f t="shared" si="149"/>
        <v>OA</v>
      </c>
      <c r="O1181" s="12" t="str">
        <f t="shared" si="150"/>
        <v>O</v>
      </c>
      <c r="P1181" s="12" t="str">
        <f t="shared" si="151"/>
        <v>Z</v>
      </c>
    </row>
    <row r="1182" spans="1:16" x14ac:dyDescent="0.3">
      <c r="A1182" s="16" t="str">
        <f t="shared" si="146"/>
        <v>Industrial Flex</v>
      </c>
      <c r="B1182" s="52" t="str">
        <f>VLOOKUP(N1182,Keys!$I$3:$J$21,2)</f>
        <v>South Washoe County</v>
      </c>
      <c r="C1182" s="52" t="str">
        <f>VLOOKUP(D1182,Keys!$Q$3:$S$31,2)</f>
        <v xml:space="preserve">Reno,  Hidden Valley          </v>
      </c>
      <c r="D1182" s="57">
        <f>VLOOKUP(N1182,Keys!$D$3:$E$118,2)</f>
        <v>89502</v>
      </c>
      <c r="E1182" s="12" t="str">
        <f>VLOOKUP(G1182,Keys!$A$3:$B$30,2)</f>
        <v>Industrial Condos -- Square Foot Values</v>
      </c>
      <c r="F1182" s="19" t="str">
        <f t="shared" si="144"/>
        <v>OBC</v>
      </c>
      <c r="G1182" s="21" t="str">
        <f t="shared" si="145"/>
        <v>T</v>
      </c>
      <c r="H1182" s="26" t="str">
        <f t="shared" si="147"/>
        <v>ftp://wcftp.washoecounty.us/outtoworld/Neighborhood_Atlas/OB.pdf</v>
      </c>
      <c r="I1182" s="32" t="str">
        <f t="shared" si="148"/>
        <v>https://www2.washoecounty.us/assessor/cama/search_download.php?command=dnld&amp;list=nbcsearch&amp;nbc=OBCT</v>
      </c>
      <c r="J1182" s="11" t="s">
        <v>1279</v>
      </c>
      <c r="K1182" s="23" t="s">
        <v>1093</v>
      </c>
      <c r="N1182" s="12" t="str">
        <f t="shared" si="149"/>
        <v>OB</v>
      </c>
      <c r="O1182" s="12" t="str">
        <f t="shared" si="150"/>
        <v>O</v>
      </c>
      <c r="P1182" s="12" t="str">
        <f t="shared" si="151"/>
        <v>T</v>
      </c>
    </row>
    <row r="1183" spans="1:16" x14ac:dyDescent="0.3">
      <c r="A1183" s="16" t="str">
        <f t="shared" si="146"/>
        <v>Misc. SFRs</v>
      </c>
      <c r="B1183" s="52" t="str">
        <f>VLOOKUP(N1183,Keys!$I$3:$J$21,2)</f>
        <v>South Washoe County</v>
      </c>
      <c r="C1183" s="52" t="str">
        <f>VLOOKUP(D1183,Keys!$Q$3:$S$31,2)</f>
        <v xml:space="preserve">Reno,  Hidden Valley          </v>
      </c>
      <c r="D1183" s="57">
        <f>VLOOKUP(N1183,Keys!$D$3:$E$118,2)</f>
        <v>89502</v>
      </c>
      <c r="E1183" s="12" t="str">
        <f>VLOOKUP(G1183,Keys!$A$3:$B$30,2)</f>
        <v>SFR 12,000 - 15,000 Sf Zoning -- Site Values</v>
      </c>
      <c r="F1183" s="19" t="str">
        <f t="shared" si="144"/>
        <v>OBF</v>
      </c>
      <c r="G1183" s="21" t="str">
        <f t="shared" si="145"/>
        <v>D</v>
      </c>
      <c r="H1183" s="26" t="str">
        <f t="shared" si="147"/>
        <v>ftp://wcftp.washoecounty.us/outtoworld/Neighborhood_Atlas/OB.pdf</v>
      </c>
      <c r="I1183" s="32" t="str">
        <f t="shared" si="148"/>
        <v>https://www2.washoecounty.us/assessor/cama/search_download.php?command=dnld&amp;list=nbcsearch&amp;nbc=OBFD</v>
      </c>
      <c r="J1183" s="11" t="s">
        <v>1279</v>
      </c>
      <c r="K1183" s="23" t="s">
        <v>1096</v>
      </c>
      <c r="N1183" s="12" t="str">
        <f t="shared" si="149"/>
        <v>OB</v>
      </c>
      <c r="O1183" s="12" t="str">
        <f t="shared" si="150"/>
        <v>O</v>
      </c>
      <c r="P1183" s="12" t="str">
        <f t="shared" si="151"/>
        <v>D</v>
      </c>
    </row>
    <row r="1184" spans="1:16" x14ac:dyDescent="0.3">
      <c r="A1184" s="16" t="str">
        <f t="shared" si="146"/>
        <v>Lakeridge Condos</v>
      </c>
      <c r="B1184" s="52" t="str">
        <f>VLOOKUP(N1184,Keys!$I$3:$J$21,2)</f>
        <v>South Washoe County</v>
      </c>
      <c r="C1184" s="52" t="str">
        <f>VLOOKUP(D1184,Keys!$Q$3:$S$31,2)</f>
        <v xml:space="preserve">Reno,  Hidden Valley          </v>
      </c>
      <c r="D1184" s="57">
        <f>VLOOKUP(N1184,Keys!$D$3:$E$118,2)</f>
        <v>89502</v>
      </c>
      <c r="E1184" s="12" t="str">
        <f>VLOOKUP(G1184,Keys!$A$3:$B$30,2)</f>
        <v>MF - Low to Medium Density --14-21</v>
      </c>
      <c r="F1184" s="19" t="str">
        <f t="shared" si="144"/>
        <v>OBL</v>
      </c>
      <c r="G1184" s="21" t="str">
        <f t="shared" si="145"/>
        <v>M</v>
      </c>
      <c r="H1184" s="26" t="str">
        <f t="shared" si="147"/>
        <v>ftp://wcftp.washoecounty.us/outtoworld/Neighborhood_Atlas/OB.pdf</v>
      </c>
      <c r="I1184" s="32" t="str">
        <f t="shared" si="148"/>
        <v>https://www2.washoecounty.us/assessor/cama/search_download.php?command=dnld&amp;list=nbcsearch&amp;nbc=OBLM</v>
      </c>
      <c r="J1184" s="11" t="s">
        <v>1279</v>
      </c>
      <c r="K1184" s="23" t="s">
        <v>1099</v>
      </c>
      <c r="N1184" s="12" t="str">
        <f t="shared" si="149"/>
        <v>OB</v>
      </c>
      <c r="O1184" s="12" t="str">
        <f t="shared" si="150"/>
        <v>O</v>
      </c>
      <c r="P1184" s="12" t="str">
        <f t="shared" si="151"/>
        <v>M</v>
      </c>
    </row>
    <row r="1185" spans="1:16" x14ac:dyDescent="0.3">
      <c r="A1185" s="16" t="str">
        <f t="shared" si="146"/>
        <v>Government</v>
      </c>
      <c r="B1185" s="52" t="str">
        <f>VLOOKUP(N1185,Keys!$I$3:$J$21,2)</f>
        <v>South Washoe County</v>
      </c>
      <c r="C1185" s="52" t="str">
        <f>VLOOKUP(D1185,Keys!$Q$3:$S$31,2)</f>
        <v xml:space="preserve">Reno,  Hidden Valley          </v>
      </c>
      <c r="D1185" s="57">
        <f>VLOOKUP(N1185,Keys!$D$3:$E$118,2)</f>
        <v>89502</v>
      </c>
      <c r="E1185" s="12" t="str">
        <f>VLOOKUP(G1185,Keys!$A$3:$B$30,2)</f>
        <v>Centrally Assessed</v>
      </c>
      <c r="F1185" s="19" t="str">
        <f t="shared" si="144"/>
        <v>OBY</v>
      </c>
      <c r="G1185" s="21" t="str">
        <f t="shared" si="145"/>
        <v>Y</v>
      </c>
      <c r="H1185" s="26" t="str">
        <f t="shared" si="147"/>
        <v>ftp://wcftp.washoecounty.us/outtoworld/Neighborhood_Atlas/OB.pdf</v>
      </c>
      <c r="I1185" s="32" t="str">
        <f t="shared" si="148"/>
        <v>https://www2.washoecounty.us/assessor/cama/search_download.php?command=dnld&amp;list=nbcsearch&amp;nbc=OBYY</v>
      </c>
      <c r="J1185" s="11" t="s">
        <v>1279</v>
      </c>
      <c r="K1185" s="23" t="s">
        <v>1102</v>
      </c>
      <c r="N1185" s="12" t="str">
        <f t="shared" si="149"/>
        <v>OB</v>
      </c>
      <c r="O1185" s="12" t="str">
        <f t="shared" si="150"/>
        <v>O</v>
      </c>
      <c r="P1185" s="12" t="str">
        <f t="shared" si="151"/>
        <v>Y</v>
      </c>
    </row>
    <row r="1186" spans="1:16" x14ac:dyDescent="0.3">
      <c r="A1186" s="16" t="str">
        <f t="shared" si="146"/>
        <v>Meadow Creek Estates</v>
      </c>
      <c r="B1186" s="52" t="str">
        <f>VLOOKUP(N1186,Keys!$I$3:$J$21,2)</f>
        <v>South Washoe County</v>
      </c>
      <c r="C1186" s="52" t="str">
        <f>VLOOKUP(D1186,Keys!$Q$3:$S$31,2)</f>
        <v xml:space="preserve">Reno,  Galena, Pleasant Valley, Steamboat, Virginia Foothills       </v>
      </c>
      <c r="D1186" s="57">
        <f>VLOOKUP(N1186,Keys!$D$3:$E$118,2)</f>
        <v>89511</v>
      </c>
      <c r="E1186" s="12" t="str">
        <f>VLOOKUP(G1186,Keys!$A$3:$B$30,2)</f>
        <v>SFR 12,000 - 15,000 Sf Zoning -- Site Values</v>
      </c>
      <c r="F1186" s="19" t="str">
        <f t="shared" si="144"/>
        <v>OCC</v>
      </c>
      <c r="G1186" s="21" t="str">
        <f t="shared" si="145"/>
        <v>D</v>
      </c>
      <c r="H1186" s="26" t="str">
        <f t="shared" si="147"/>
        <v>ftp://wcftp.washoecounty.us/outtoworld/Neighborhood_Atlas/OC.pdf</v>
      </c>
      <c r="I1186" s="32" t="str">
        <f t="shared" si="148"/>
        <v>https://www2.washoecounty.us/assessor/cama/search_download.php?command=dnld&amp;list=nbcsearch&amp;nbc=OCCD</v>
      </c>
      <c r="J1186" s="11" t="s">
        <v>1279</v>
      </c>
      <c r="K1186" s="23" t="s">
        <v>1105</v>
      </c>
      <c r="N1186" s="12" t="str">
        <f t="shared" si="149"/>
        <v>OC</v>
      </c>
      <c r="O1186" s="12" t="str">
        <f t="shared" si="150"/>
        <v>O</v>
      </c>
      <c r="P1186" s="12" t="str">
        <f t="shared" si="151"/>
        <v>D</v>
      </c>
    </row>
    <row r="1187" spans="1:16" x14ac:dyDescent="0.3">
      <c r="A1187" s="16" t="str">
        <f t="shared" si="146"/>
        <v>Anitra Drive</v>
      </c>
      <c r="B1187" s="52" t="str">
        <f>VLOOKUP(N1187,Keys!$I$3:$J$21,2)</f>
        <v>South Washoe County</v>
      </c>
      <c r="C1187" s="52" t="str">
        <f>VLOOKUP(D1187,Keys!$Q$3:$S$31,2)</f>
        <v xml:space="preserve">Reno,  Galena, Pleasant Valley, Steamboat, Virginia Foothills       </v>
      </c>
      <c r="D1187" s="57">
        <f>VLOOKUP(N1187,Keys!$D$3:$E$118,2)</f>
        <v>89511</v>
      </c>
      <c r="E1187" s="12" t="str">
        <f>VLOOKUP(G1187,Keys!$A$3:$B$30,2)</f>
        <v>SFR 5 Acre Zoning -- Site Values</v>
      </c>
      <c r="F1187" s="19" t="str">
        <f t="shared" si="144"/>
        <v>OCF</v>
      </c>
      <c r="G1187" s="21" t="str">
        <f t="shared" si="145"/>
        <v>H</v>
      </c>
      <c r="H1187" s="26" t="str">
        <f t="shared" si="147"/>
        <v>ftp://wcftp.washoecounty.us/outtoworld/Neighborhood_Atlas/OC.pdf</v>
      </c>
      <c r="I1187" s="32" t="str">
        <f t="shared" si="148"/>
        <v>https://www2.washoecounty.us/assessor/cama/search_download.php?command=dnld&amp;list=nbcsearch&amp;nbc=OCFH</v>
      </c>
      <c r="J1187" s="11" t="s">
        <v>1279</v>
      </c>
      <c r="K1187" s="23" t="s">
        <v>1108</v>
      </c>
      <c r="N1187" s="12" t="str">
        <f t="shared" si="149"/>
        <v>OC</v>
      </c>
      <c r="O1187" s="12" t="str">
        <f t="shared" si="150"/>
        <v>O</v>
      </c>
      <c r="P1187" s="12" t="str">
        <f t="shared" si="151"/>
        <v>H</v>
      </c>
    </row>
    <row r="1188" spans="1:16" x14ac:dyDescent="0.3">
      <c r="A1188" s="16" t="str">
        <f t="shared" si="146"/>
        <v>East Side - Lakeside Dr. 2.5 Ac. Parcels</v>
      </c>
      <c r="B1188" s="52" t="str">
        <f>VLOOKUP(N1188,Keys!$I$3:$J$21,2)</f>
        <v>South Washoe County</v>
      </c>
      <c r="C1188" s="52" t="str">
        <f>VLOOKUP(D1188,Keys!$Q$3:$S$31,2)</f>
        <v xml:space="preserve">Reno,  Galena, Pleasant Valley, Steamboat, Virginia Foothills       </v>
      </c>
      <c r="D1188" s="57">
        <f>VLOOKUP(N1188,Keys!$D$3:$E$118,2)</f>
        <v>89511</v>
      </c>
      <c r="E1188" s="12" t="str">
        <f>VLOOKUP(G1188,Keys!$A$3:$B$30,2)</f>
        <v>SFR 2.5 Acre Zoning -- Site Values</v>
      </c>
      <c r="F1188" s="19" t="str">
        <f t="shared" si="144"/>
        <v>OCK</v>
      </c>
      <c r="G1188" s="21" t="str">
        <f t="shared" si="145"/>
        <v>G</v>
      </c>
      <c r="H1188" s="26" t="str">
        <f t="shared" si="147"/>
        <v>ftp://wcftp.washoecounty.us/outtoworld/Neighborhood_Atlas/OC.pdf</v>
      </c>
      <c r="I1188" s="32" t="str">
        <f t="shared" si="148"/>
        <v>https://www2.washoecounty.us/assessor/cama/search_download.php?command=dnld&amp;list=nbcsearch&amp;nbc=OCKG</v>
      </c>
      <c r="J1188" s="11" t="s">
        <v>1279</v>
      </c>
      <c r="K1188" s="23" t="s">
        <v>1111</v>
      </c>
      <c r="N1188" s="12" t="str">
        <f t="shared" si="149"/>
        <v>OC</v>
      </c>
      <c r="O1188" s="12" t="str">
        <f t="shared" si="150"/>
        <v>O</v>
      </c>
      <c r="P1188" s="12" t="str">
        <f t="shared" si="151"/>
        <v>G</v>
      </c>
    </row>
    <row r="1189" spans="1:16" x14ac:dyDescent="0.3">
      <c r="A1189" s="16" t="str">
        <f t="shared" si="146"/>
        <v>Common Area</v>
      </c>
      <c r="B1189" s="52" t="str">
        <f>VLOOKUP(N1189,Keys!$I$3:$J$21,2)</f>
        <v>South Washoe County</v>
      </c>
      <c r="C1189" s="52" t="str">
        <f>VLOOKUP(D1189,Keys!$Q$3:$S$31,2)</f>
        <v xml:space="preserve">Reno,  Galena, Pleasant Valley, Steamboat, Virginia Foothills       </v>
      </c>
      <c r="D1189" s="57">
        <f>VLOOKUP(N1189,Keys!$D$3:$E$118,2)</f>
        <v>89511</v>
      </c>
      <c r="E1189" s="12" t="str">
        <f>VLOOKUP(G1189,Keys!$A$3:$B$30,2)</f>
        <v>Token Values -- Common Area / Splinters / Unbuildable</v>
      </c>
      <c r="F1189" s="19" t="str">
        <f t="shared" si="144"/>
        <v>OCV</v>
      </c>
      <c r="G1189" s="21" t="str">
        <f t="shared" si="145"/>
        <v>V</v>
      </c>
      <c r="H1189" s="26" t="str">
        <f t="shared" si="147"/>
        <v>ftp://wcftp.washoecounty.us/outtoworld/Neighborhood_Atlas/OC.pdf</v>
      </c>
      <c r="I1189" s="32" t="str">
        <f t="shared" si="148"/>
        <v>https://www2.washoecounty.us/assessor/cama/search_download.php?command=dnld&amp;list=nbcsearch&amp;nbc=OCVV</v>
      </c>
      <c r="J1189" s="11" t="s">
        <v>1279</v>
      </c>
      <c r="K1189" s="23" t="s">
        <v>1114</v>
      </c>
      <c r="N1189" s="12" t="str">
        <f t="shared" si="149"/>
        <v>OC</v>
      </c>
      <c r="O1189" s="12" t="str">
        <f t="shared" si="150"/>
        <v>O</v>
      </c>
      <c r="P1189" s="12" t="str">
        <f t="shared" si="151"/>
        <v>V</v>
      </c>
    </row>
    <row r="1190" spans="1:16" x14ac:dyDescent="0.3">
      <c r="A1190" s="16" t="str">
        <f t="shared" si="146"/>
        <v>Tyrolian Village</v>
      </c>
      <c r="B1190" s="52" t="str">
        <f>VLOOKUP(N1190,Keys!$I$3:$J$21,2)</f>
        <v>South Washoe County</v>
      </c>
      <c r="C1190" s="52" t="str">
        <f>VLOOKUP(D1190,Keys!$Q$3:$S$31,2)</f>
        <v xml:space="preserve">Incline Village            </v>
      </c>
      <c r="D1190" s="57">
        <f>VLOOKUP(N1190,Keys!$D$3:$E$118,2)</f>
        <v>89451</v>
      </c>
      <c r="E1190" s="12" t="str">
        <f>VLOOKUP(G1190,Keys!$A$3:$B$30,2)</f>
        <v>Condos / Townhouse - Site Values</v>
      </c>
      <c r="F1190" s="19" t="str">
        <f t="shared" si="144"/>
        <v>PAA</v>
      </c>
      <c r="G1190" s="21" t="str">
        <f t="shared" si="145"/>
        <v>A</v>
      </c>
      <c r="H1190" s="26" t="str">
        <f t="shared" si="147"/>
        <v>ftp://wcftp.washoecounty.us/outtoworld/Neighborhood_Atlas/PA.pdf</v>
      </c>
      <c r="I1190" s="32" t="str">
        <f t="shared" si="148"/>
        <v>https://www2.washoecounty.us/assessor/cama/search_download.php?command=dnld&amp;list=nbcsearch&amp;nbc=PAAA</v>
      </c>
      <c r="J1190" s="11" t="s">
        <v>1279</v>
      </c>
      <c r="K1190" s="23" t="s">
        <v>1117</v>
      </c>
      <c r="N1190" s="12" t="str">
        <f t="shared" si="149"/>
        <v>PA</v>
      </c>
      <c r="O1190" s="12" t="str">
        <f t="shared" si="150"/>
        <v>P</v>
      </c>
      <c r="P1190" s="12" t="str">
        <f t="shared" si="151"/>
        <v>A</v>
      </c>
    </row>
    <row r="1191" spans="1:16" x14ac:dyDescent="0.3">
      <c r="A1191" s="16" t="str">
        <f t="shared" si="146"/>
        <v>Northwood/Southwood MF</v>
      </c>
      <c r="B1191" s="52" t="str">
        <f>VLOOKUP(N1191,Keys!$I$3:$J$21,2)</f>
        <v>South Washoe County</v>
      </c>
      <c r="C1191" s="52" t="str">
        <f>VLOOKUP(D1191,Keys!$Q$3:$S$31,2)</f>
        <v xml:space="preserve">Incline Village            </v>
      </c>
      <c r="D1191" s="57">
        <f>VLOOKUP(N1191,Keys!$D$3:$E$118,2)</f>
        <v>89451</v>
      </c>
      <c r="E1191" s="12" t="str">
        <f>VLOOKUP(G1191,Keys!$A$3:$B$30,2)</f>
        <v>Condos / Townhouse - Site Values</v>
      </c>
      <c r="F1191" s="19" t="str">
        <f t="shared" si="144"/>
        <v>PAD</v>
      </c>
      <c r="G1191" s="21" t="str">
        <f t="shared" si="145"/>
        <v>A</v>
      </c>
      <c r="H1191" s="26" t="str">
        <f t="shared" si="147"/>
        <v>ftp://wcftp.washoecounty.us/outtoworld/Neighborhood_Atlas/PA.pdf</v>
      </c>
      <c r="I1191" s="32" t="str">
        <f t="shared" si="148"/>
        <v>https://www2.washoecounty.us/assessor/cama/search_download.php?command=dnld&amp;list=nbcsearch&amp;nbc=PADA</v>
      </c>
      <c r="J1191" s="11" t="s">
        <v>1279</v>
      </c>
      <c r="K1191" s="23" t="s">
        <v>1120</v>
      </c>
      <c r="N1191" s="12" t="str">
        <f t="shared" si="149"/>
        <v>PA</v>
      </c>
      <c r="O1191" s="12" t="str">
        <f t="shared" si="150"/>
        <v>P</v>
      </c>
      <c r="P1191" s="12" t="str">
        <f t="shared" si="151"/>
        <v>A</v>
      </c>
    </row>
    <row r="1192" spans="1:16" x14ac:dyDescent="0.3">
      <c r="A1192" s="16" t="str">
        <f t="shared" si="146"/>
        <v>Harold Drive MF</v>
      </c>
      <c r="B1192" s="52" t="str">
        <f>VLOOKUP(N1192,Keys!$I$3:$J$21,2)</f>
        <v>South Washoe County</v>
      </c>
      <c r="C1192" s="52" t="str">
        <f>VLOOKUP(D1192,Keys!$Q$3:$S$31,2)</f>
        <v xml:space="preserve">Incline Village            </v>
      </c>
      <c r="D1192" s="57">
        <f>VLOOKUP(N1192,Keys!$D$3:$E$118,2)</f>
        <v>89451</v>
      </c>
      <c r="E1192" s="12" t="str">
        <f>VLOOKUP(G1192,Keys!$A$3:$B$30,2)</f>
        <v>Condos / Townhouse - Site Values</v>
      </c>
      <c r="F1192" s="19" t="str">
        <f t="shared" si="144"/>
        <v>PAG</v>
      </c>
      <c r="G1192" s="21" t="str">
        <f t="shared" si="145"/>
        <v>A</v>
      </c>
      <c r="H1192" s="26" t="str">
        <f t="shared" si="147"/>
        <v>ftp://wcftp.washoecounty.us/outtoworld/Neighborhood_Atlas/PA.pdf</v>
      </c>
      <c r="I1192" s="32" t="str">
        <f t="shared" si="148"/>
        <v>https://www2.washoecounty.us/assessor/cama/search_download.php?command=dnld&amp;list=nbcsearch&amp;nbc=PAGA</v>
      </c>
      <c r="J1192" s="11" t="s">
        <v>1279</v>
      </c>
      <c r="K1192" s="23" t="s">
        <v>1123</v>
      </c>
      <c r="N1192" s="12" t="str">
        <f t="shared" si="149"/>
        <v>PA</v>
      </c>
      <c r="O1192" s="12" t="str">
        <f t="shared" si="150"/>
        <v>P</v>
      </c>
      <c r="P1192" s="12" t="str">
        <f t="shared" si="151"/>
        <v>A</v>
      </c>
    </row>
    <row r="1193" spans="1:16" x14ac:dyDescent="0.3">
      <c r="A1193" s="16" t="str">
        <f t="shared" si="146"/>
        <v>Incline Pinnate</v>
      </c>
      <c r="B1193" s="52" t="str">
        <f>VLOOKUP(N1193,Keys!$I$3:$J$21,2)</f>
        <v>South Washoe County</v>
      </c>
      <c r="C1193" s="52" t="str">
        <f>VLOOKUP(D1193,Keys!$Q$3:$S$31,2)</f>
        <v xml:space="preserve">Incline Village            </v>
      </c>
      <c r="D1193" s="57">
        <f>VLOOKUP(N1193,Keys!$D$3:$E$118,2)</f>
        <v>89451</v>
      </c>
      <c r="E1193" s="12" t="str">
        <f>VLOOKUP(G1193,Keys!$A$3:$B$30,2)</f>
        <v>Condos / Townhouse - Site Values</v>
      </c>
      <c r="F1193" s="19" t="str">
        <f t="shared" si="144"/>
        <v>PAJ</v>
      </c>
      <c r="G1193" s="21" t="str">
        <f t="shared" si="145"/>
        <v>A</v>
      </c>
      <c r="H1193" s="26" t="str">
        <f t="shared" si="147"/>
        <v>ftp://wcftp.washoecounty.us/outtoworld/Neighborhood_Atlas/PA.pdf</v>
      </c>
      <c r="I1193" s="32" t="str">
        <f t="shared" si="148"/>
        <v>https://www2.washoecounty.us/assessor/cama/search_download.php?command=dnld&amp;list=nbcsearch&amp;nbc=PAJA</v>
      </c>
      <c r="J1193" s="11" t="s">
        <v>1279</v>
      </c>
      <c r="K1193" s="23" t="s">
        <v>1126</v>
      </c>
      <c r="N1193" s="12" t="str">
        <f t="shared" si="149"/>
        <v>PA</v>
      </c>
      <c r="O1193" s="12" t="str">
        <f t="shared" si="150"/>
        <v>P</v>
      </c>
      <c r="P1193" s="12" t="str">
        <f t="shared" si="151"/>
        <v>A</v>
      </c>
    </row>
    <row r="1194" spans="1:16" x14ac:dyDescent="0.3">
      <c r="A1194" s="16" t="str">
        <f t="shared" si="146"/>
        <v>Skylake</v>
      </c>
      <c r="B1194" s="52" t="str">
        <f>VLOOKUP(N1194,Keys!$I$3:$J$21,2)</f>
        <v>South Washoe County</v>
      </c>
      <c r="C1194" s="52" t="str">
        <f>VLOOKUP(D1194,Keys!$Q$3:$S$31,2)</f>
        <v xml:space="preserve">Incline Village            </v>
      </c>
      <c r="D1194" s="57">
        <f>VLOOKUP(N1194,Keys!$D$3:$E$118,2)</f>
        <v>89451</v>
      </c>
      <c r="E1194" s="12" t="str">
        <f>VLOOKUP(G1194,Keys!$A$3:$B$30,2)</f>
        <v>Condos / Townhouse - Site Values</v>
      </c>
      <c r="F1194" s="19" t="str">
        <f t="shared" si="144"/>
        <v>PAM</v>
      </c>
      <c r="G1194" s="21" t="str">
        <f t="shared" si="145"/>
        <v>A</v>
      </c>
      <c r="H1194" s="26" t="str">
        <f t="shared" si="147"/>
        <v>ftp://wcftp.washoecounty.us/outtoworld/Neighborhood_Atlas/PA.pdf</v>
      </c>
      <c r="I1194" s="32" t="str">
        <f t="shared" si="148"/>
        <v>https://www2.washoecounty.us/assessor/cama/search_download.php?command=dnld&amp;list=nbcsearch&amp;nbc=PAMA</v>
      </c>
      <c r="J1194" s="11" t="s">
        <v>1279</v>
      </c>
      <c r="K1194" s="23" t="s">
        <v>1129</v>
      </c>
      <c r="N1194" s="12" t="str">
        <f t="shared" si="149"/>
        <v>PA</v>
      </c>
      <c r="O1194" s="12" t="str">
        <f t="shared" si="150"/>
        <v>P</v>
      </c>
      <c r="P1194" s="12" t="str">
        <f t="shared" si="151"/>
        <v>A</v>
      </c>
    </row>
    <row r="1195" spans="1:16" x14ac:dyDescent="0.3">
      <c r="A1195" s="16" t="str">
        <f t="shared" si="146"/>
        <v>Village at Incline</v>
      </c>
      <c r="B1195" s="52" t="str">
        <f>VLOOKUP(N1195,Keys!$I$3:$J$21,2)</f>
        <v>South Washoe County</v>
      </c>
      <c r="C1195" s="52" t="str">
        <f>VLOOKUP(D1195,Keys!$Q$3:$S$31,2)</f>
        <v xml:space="preserve">Incline Village            </v>
      </c>
      <c r="D1195" s="57">
        <f>VLOOKUP(N1195,Keys!$D$3:$E$118,2)</f>
        <v>89451</v>
      </c>
      <c r="E1195" s="12" t="str">
        <f>VLOOKUP(G1195,Keys!$A$3:$B$30,2)</f>
        <v>Condos / Townhouse - Site Values</v>
      </c>
      <c r="F1195" s="19" t="str">
        <f t="shared" si="144"/>
        <v>PAQ</v>
      </c>
      <c r="G1195" s="21" t="str">
        <f t="shared" si="145"/>
        <v>A</v>
      </c>
      <c r="H1195" s="26" t="str">
        <f t="shared" si="147"/>
        <v>ftp://wcftp.washoecounty.us/outtoworld/Neighborhood_Atlas/PA.pdf</v>
      </c>
      <c r="I1195" s="32" t="str">
        <f t="shared" si="148"/>
        <v>https://www2.washoecounty.us/assessor/cama/search_download.php?command=dnld&amp;list=nbcsearch&amp;nbc=PAQA</v>
      </c>
      <c r="J1195" s="11" t="s">
        <v>1279</v>
      </c>
      <c r="K1195" s="23" t="s">
        <v>1132</v>
      </c>
      <c r="N1195" s="12" t="str">
        <f t="shared" si="149"/>
        <v>PA</v>
      </c>
      <c r="O1195" s="12" t="str">
        <f t="shared" si="150"/>
        <v>P</v>
      </c>
      <c r="P1195" s="12" t="str">
        <f t="shared" si="151"/>
        <v>A</v>
      </c>
    </row>
    <row r="1196" spans="1:16" x14ac:dyDescent="0.3">
      <c r="A1196" s="16" t="str">
        <f t="shared" si="146"/>
        <v>Village Estates</v>
      </c>
      <c r="B1196" s="52" t="str">
        <f>VLOOKUP(N1196,Keys!$I$3:$J$21,2)</f>
        <v>South Washoe County</v>
      </c>
      <c r="C1196" s="52" t="str">
        <f>VLOOKUP(D1196,Keys!$Q$3:$S$31,2)</f>
        <v xml:space="preserve">Incline Village            </v>
      </c>
      <c r="D1196" s="57">
        <f>VLOOKUP(N1196,Keys!$D$3:$E$118,2)</f>
        <v>89451</v>
      </c>
      <c r="E1196" s="12" t="str">
        <f>VLOOKUP(G1196,Keys!$A$3:$B$30,2)</f>
        <v>Condos / Townhouse - Site Values</v>
      </c>
      <c r="F1196" s="19" t="str">
        <f t="shared" si="144"/>
        <v>PAU</v>
      </c>
      <c r="G1196" s="21" t="str">
        <f t="shared" si="145"/>
        <v>A</v>
      </c>
      <c r="H1196" s="26" t="str">
        <f t="shared" si="147"/>
        <v>ftp://wcftp.washoecounty.us/outtoworld/Neighborhood_Atlas/PA.pdf</v>
      </c>
      <c r="I1196" s="32" t="str">
        <f t="shared" si="148"/>
        <v>https://www2.washoecounty.us/assessor/cama/search_download.php?command=dnld&amp;list=nbcsearch&amp;nbc=PAUA</v>
      </c>
      <c r="J1196" s="11" t="s">
        <v>1279</v>
      </c>
      <c r="K1196" s="23" t="s">
        <v>1135</v>
      </c>
      <c r="N1196" s="12" t="str">
        <f t="shared" si="149"/>
        <v>PA</v>
      </c>
      <c r="O1196" s="12" t="str">
        <f t="shared" si="150"/>
        <v>P</v>
      </c>
      <c r="P1196" s="12" t="str">
        <f t="shared" si="151"/>
        <v>A</v>
      </c>
    </row>
    <row r="1197" spans="1:16" x14ac:dyDescent="0.3">
      <c r="A1197" s="16" t="str">
        <f t="shared" si="146"/>
        <v>Cedars</v>
      </c>
      <c r="B1197" s="52" t="str">
        <f>VLOOKUP(N1197,Keys!$I$3:$J$21,2)</f>
        <v>South Washoe County</v>
      </c>
      <c r="C1197" s="52" t="str">
        <f>VLOOKUP(D1197,Keys!$Q$3:$S$31,2)</f>
        <v xml:space="preserve">Incline Village            </v>
      </c>
      <c r="D1197" s="57">
        <f>VLOOKUP(N1197,Keys!$D$3:$E$118,2)</f>
        <v>89451</v>
      </c>
      <c r="E1197" s="12" t="str">
        <f>VLOOKUP(G1197,Keys!$A$3:$B$30,2)</f>
        <v>Condos / Townhouse - Site Values</v>
      </c>
      <c r="F1197" s="19" t="str">
        <f t="shared" si="144"/>
        <v>PAW</v>
      </c>
      <c r="G1197" s="21" t="str">
        <f t="shared" si="145"/>
        <v>A</v>
      </c>
      <c r="H1197" s="26" t="str">
        <f t="shared" si="147"/>
        <v>ftp://wcftp.washoecounty.us/outtoworld/Neighborhood_Atlas/PA.pdf</v>
      </c>
      <c r="I1197" s="32" t="str">
        <f t="shared" si="148"/>
        <v>https://www2.washoecounty.us/assessor/cama/search_download.php?command=dnld&amp;list=nbcsearch&amp;nbc=PAWA</v>
      </c>
      <c r="J1197" s="11" t="s">
        <v>1279</v>
      </c>
      <c r="K1197" s="23" t="s">
        <v>1138</v>
      </c>
      <c r="N1197" s="12" t="str">
        <f t="shared" si="149"/>
        <v>PA</v>
      </c>
      <c r="O1197" s="12" t="str">
        <f t="shared" si="150"/>
        <v>P</v>
      </c>
      <c r="P1197" s="12" t="str">
        <f t="shared" si="151"/>
        <v>A</v>
      </c>
    </row>
    <row r="1198" spans="1:16" x14ac:dyDescent="0.3">
      <c r="A1198" s="16" t="str">
        <f t="shared" si="146"/>
        <v>Bitterbrush</v>
      </c>
      <c r="B1198" s="52" t="str">
        <f>VLOOKUP(N1198,Keys!$I$3:$J$21,2)</f>
        <v>South Washoe County</v>
      </c>
      <c r="C1198" s="52" t="str">
        <f>VLOOKUP(D1198,Keys!$Q$3:$S$31,2)</f>
        <v xml:space="preserve">Incline Village            </v>
      </c>
      <c r="D1198" s="57">
        <f>VLOOKUP(N1198,Keys!$D$3:$E$118,2)</f>
        <v>89451</v>
      </c>
      <c r="E1198" s="12" t="str">
        <f>VLOOKUP(G1198,Keys!$A$3:$B$30,2)</f>
        <v>Condos / Townhouse - Site Values</v>
      </c>
      <c r="F1198" s="19" t="str">
        <f t="shared" si="144"/>
        <v>PBA</v>
      </c>
      <c r="G1198" s="21" t="str">
        <f t="shared" si="145"/>
        <v>A</v>
      </c>
      <c r="H1198" s="26" t="str">
        <f t="shared" si="147"/>
        <v>ftp://wcftp.washoecounty.us/outtoworld/Neighborhood_Atlas/PB.pdf</v>
      </c>
      <c r="I1198" s="32" t="str">
        <f t="shared" si="148"/>
        <v>https://www2.washoecounty.us/assessor/cama/search_download.php?command=dnld&amp;list=nbcsearch&amp;nbc=PBAA</v>
      </c>
      <c r="J1198" s="11" t="s">
        <v>1279</v>
      </c>
      <c r="K1198" s="23" t="s">
        <v>1141</v>
      </c>
      <c r="N1198" s="12" t="str">
        <f t="shared" si="149"/>
        <v>PB</v>
      </c>
      <c r="O1198" s="12" t="str">
        <f t="shared" si="150"/>
        <v>P</v>
      </c>
      <c r="P1198" s="12" t="str">
        <f t="shared" si="151"/>
        <v>A</v>
      </c>
    </row>
    <row r="1199" spans="1:16" x14ac:dyDescent="0.3">
      <c r="A1199" s="16" t="str">
        <f t="shared" si="146"/>
        <v>Ski Way Ridge</v>
      </c>
      <c r="B1199" s="52" t="str">
        <f>VLOOKUP(N1199,Keys!$I$3:$J$21,2)</f>
        <v>South Washoe County</v>
      </c>
      <c r="C1199" s="52" t="str">
        <f>VLOOKUP(D1199,Keys!$Q$3:$S$31,2)</f>
        <v xml:space="preserve">Incline Village            </v>
      </c>
      <c r="D1199" s="57">
        <f>VLOOKUP(N1199,Keys!$D$3:$E$118,2)</f>
        <v>89451</v>
      </c>
      <c r="E1199" s="12" t="str">
        <f>VLOOKUP(G1199,Keys!$A$3:$B$30,2)</f>
        <v>Condos / Townhouse - Site Values</v>
      </c>
      <c r="F1199" s="19" t="str">
        <f t="shared" si="144"/>
        <v>PBE</v>
      </c>
      <c r="G1199" s="21" t="str">
        <f t="shared" si="145"/>
        <v>A</v>
      </c>
      <c r="H1199" s="26" t="str">
        <f t="shared" si="147"/>
        <v>ftp://wcftp.washoecounty.us/outtoworld/Neighborhood_Atlas/PB.pdf</v>
      </c>
      <c r="I1199" s="32" t="str">
        <f t="shared" si="148"/>
        <v>https://www2.washoecounty.us/assessor/cama/search_download.php?command=dnld&amp;list=nbcsearch&amp;nbc=PBEA</v>
      </c>
      <c r="J1199" s="11" t="s">
        <v>1279</v>
      </c>
      <c r="K1199" s="23" t="s">
        <v>1144</v>
      </c>
      <c r="N1199" s="12" t="str">
        <f t="shared" si="149"/>
        <v>PB</v>
      </c>
      <c r="O1199" s="12" t="str">
        <f t="shared" si="150"/>
        <v>P</v>
      </c>
      <c r="P1199" s="12" t="str">
        <f t="shared" si="151"/>
        <v>A</v>
      </c>
    </row>
    <row r="1200" spans="1:16" x14ac:dyDescent="0.3">
      <c r="A1200" s="16" t="str">
        <f t="shared" si="146"/>
        <v>Golfers Pass MF</v>
      </c>
      <c r="B1200" s="52" t="str">
        <f>VLOOKUP(N1200,Keys!$I$3:$J$21,2)</f>
        <v>South Washoe County</v>
      </c>
      <c r="C1200" s="52" t="str">
        <f>VLOOKUP(D1200,Keys!$Q$3:$S$31,2)</f>
        <v xml:space="preserve">Incline Village            </v>
      </c>
      <c r="D1200" s="57">
        <f>VLOOKUP(N1200,Keys!$D$3:$E$118,2)</f>
        <v>89451</v>
      </c>
      <c r="E1200" s="12" t="str">
        <f>VLOOKUP(G1200,Keys!$A$3:$B$30,2)</f>
        <v>Condos / Townhouse - Site Values</v>
      </c>
      <c r="F1200" s="19" t="str">
        <f t="shared" si="144"/>
        <v>PBH</v>
      </c>
      <c r="G1200" s="21" t="str">
        <f t="shared" si="145"/>
        <v>A</v>
      </c>
      <c r="H1200" s="26" t="str">
        <f t="shared" si="147"/>
        <v>ftp://wcftp.washoecounty.us/outtoworld/Neighborhood_Atlas/PB.pdf</v>
      </c>
      <c r="I1200" s="32" t="str">
        <f t="shared" si="148"/>
        <v>https://www2.washoecounty.us/assessor/cama/search_download.php?command=dnld&amp;list=nbcsearch&amp;nbc=PBHA</v>
      </c>
      <c r="J1200" s="11" t="s">
        <v>1279</v>
      </c>
      <c r="K1200" s="23" t="s">
        <v>1147</v>
      </c>
      <c r="N1200" s="12" t="str">
        <f t="shared" si="149"/>
        <v>PB</v>
      </c>
      <c r="O1200" s="12" t="str">
        <f t="shared" si="150"/>
        <v>P</v>
      </c>
      <c r="P1200" s="12" t="str">
        <f t="shared" si="151"/>
        <v>A</v>
      </c>
    </row>
    <row r="1201" spans="1:16" x14ac:dyDescent="0.3">
      <c r="A1201" s="16" t="str">
        <f t="shared" si="146"/>
        <v>Mountain Shadows</v>
      </c>
      <c r="B1201" s="52" t="str">
        <f>VLOOKUP(N1201,Keys!$I$3:$J$21,2)</f>
        <v>South Washoe County</v>
      </c>
      <c r="C1201" s="52" t="str">
        <f>VLOOKUP(D1201,Keys!$Q$3:$S$31,2)</f>
        <v xml:space="preserve">Incline Village            </v>
      </c>
      <c r="D1201" s="57">
        <f>VLOOKUP(N1201,Keys!$D$3:$E$118,2)</f>
        <v>89451</v>
      </c>
      <c r="E1201" s="12" t="str">
        <f>VLOOKUP(G1201,Keys!$A$3:$B$30,2)</f>
        <v>Condos / Townhouse - Site Values</v>
      </c>
      <c r="F1201" s="19" t="str">
        <f t="shared" si="144"/>
        <v>PCA</v>
      </c>
      <c r="G1201" s="21" t="str">
        <f t="shared" si="145"/>
        <v>A</v>
      </c>
      <c r="H1201" s="26" t="str">
        <f t="shared" si="147"/>
        <v>ftp://wcftp.washoecounty.us/outtoworld/Neighborhood_Atlas/PC.pdf</v>
      </c>
      <c r="I1201" s="32" t="str">
        <f t="shared" si="148"/>
        <v>https://www2.washoecounty.us/assessor/cama/search_download.php?command=dnld&amp;list=nbcsearch&amp;nbc=PCAA</v>
      </c>
      <c r="J1201" s="11" t="s">
        <v>1279</v>
      </c>
      <c r="K1201" s="23" t="s">
        <v>1150</v>
      </c>
      <c r="N1201" s="12" t="str">
        <f t="shared" si="149"/>
        <v>PC</v>
      </c>
      <c r="O1201" s="12" t="str">
        <f t="shared" si="150"/>
        <v>P</v>
      </c>
      <c r="P1201" s="12" t="str">
        <f t="shared" si="151"/>
        <v>A</v>
      </c>
    </row>
    <row r="1202" spans="1:16" x14ac:dyDescent="0.3">
      <c r="A1202" s="16" t="str">
        <f t="shared" si="146"/>
        <v>Crystal Towers</v>
      </c>
      <c r="B1202" s="52" t="str">
        <f>VLOOKUP(N1202,Keys!$I$3:$J$21,2)</f>
        <v>South Washoe County</v>
      </c>
      <c r="C1202" s="52" t="str">
        <f>VLOOKUP(D1202,Keys!$Q$3:$S$31,2)</f>
        <v xml:space="preserve">Incline Village            </v>
      </c>
      <c r="D1202" s="57">
        <f>VLOOKUP(N1202,Keys!$D$3:$E$118,2)</f>
        <v>89451</v>
      </c>
      <c r="E1202" s="12" t="str">
        <f>VLOOKUP(G1202,Keys!$A$3:$B$30,2)</f>
        <v>Condos / Townhouse - Site Values</v>
      </c>
      <c r="F1202" s="19" t="str">
        <f t="shared" si="144"/>
        <v>PCD</v>
      </c>
      <c r="G1202" s="21" t="str">
        <f t="shared" si="145"/>
        <v>A</v>
      </c>
      <c r="H1202" s="26" t="str">
        <f t="shared" si="147"/>
        <v>ftp://wcftp.washoecounty.us/outtoworld/Neighborhood_Atlas/PC.pdf</v>
      </c>
      <c r="I1202" s="32" t="str">
        <f t="shared" si="148"/>
        <v>https://www2.washoecounty.us/assessor/cama/search_download.php?command=dnld&amp;list=nbcsearch&amp;nbc=PCDA</v>
      </c>
      <c r="J1202" s="11" t="s">
        <v>1279</v>
      </c>
      <c r="K1202" s="23" t="s">
        <v>1153</v>
      </c>
      <c r="N1202" s="12" t="str">
        <f t="shared" si="149"/>
        <v>PC</v>
      </c>
      <c r="O1202" s="12" t="str">
        <f t="shared" si="150"/>
        <v>P</v>
      </c>
      <c r="P1202" s="12" t="str">
        <f t="shared" si="151"/>
        <v>A</v>
      </c>
    </row>
    <row r="1203" spans="1:16" x14ac:dyDescent="0.3">
      <c r="A1203" s="16" t="str">
        <f t="shared" si="146"/>
        <v>Red Cedar</v>
      </c>
      <c r="B1203" s="52" t="str">
        <f>VLOOKUP(N1203,Keys!$I$3:$J$21,2)</f>
        <v>South Washoe County</v>
      </c>
      <c r="C1203" s="52" t="str">
        <f>VLOOKUP(D1203,Keys!$Q$3:$S$31,2)</f>
        <v xml:space="preserve">Incline Village            </v>
      </c>
      <c r="D1203" s="57">
        <f>VLOOKUP(N1203,Keys!$D$3:$E$118,2)</f>
        <v>89451</v>
      </c>
      <c r="E1203" s="12" t="str">
        <f>VLOOKUP(G1203,Keys!$A$3:$B$30,2)</f>
        <v>Condos / Townhouse - Site Values</v>
      </c>
      <c r="F1203" s="19" t="str">
        <f t="shared" si="144"/>
        <v>PCG</v>
      </c>
      <c r="G1203" s="21" t="str">
        <f t="shared" si="145"/>
        <v>A</v>
      </c>
      <c r="H1203" s="26" t="str">
        <f t="shared" si="147"/>
        <v>ftp://wcftp.washoecounty.us/outtoworld/Neighborhood_Atlas/PC.pdf</v>
      </c>
      <c r="I1203" s="32" t="str">
        <f t="shared" si="148"/>
        <v>https://www2.washoecounty.us/assessor/cama/search_download.php?command=dnld&amp;list=nbcsearch&amp;nbc=PCGA</v>
      </c>
      <c r="J1203" s="11" t="s">
        <v>1279</v>
      </c>
      <c r="K1203" s="23" t="s">
        <v>1156</v>
      </c>
      <c r="N1203" s="12" t="str">
        <f t="shared" si="149"/>
        <v>PC</v>
      </c>
      <c r="O1203" s="12" t="str">
        <f t="shared" si="150"/>
        <v>P</v>
      </c>
      <c r="P1203" s="12" t="str">
        <f t="shared" si="151"/>
        <v>A</v>
      </c>
    </row>
    <row r="1204" spans="1:16" x14ac:dyDescent="0.3">
      <c r="A1204" s="16" t="str">
        <f t="shared" si="146"/>
        <v>McCloud/Hyatt</v>
      </c>
      <c r="B1204" s="52" t="str">
        <f>VLOOKUP(N1204,Keys!$I$3:$J$21,2)</f>
        <v>South Washoe County</v>
      </c>
      <c r="C1204" s="52" t="str">
        <f>VLOOKUP(D1204,Keys!$Q$3:$S$31,2)</f>
        <v xml:space="preserve">Incline Village            </v>
      </c>
      <c r="D1204" s="57">
        <f>VLOOKUP(N1204,Keys!$D$3:$E$118,2)</f>
        <v>89451</v>
      </c>
      <c r="E1204" s="12" t="str">
        <f>VLOOKUP(G1204,Keys!$A$3:$B$30,2)</f>
        <v>Condos / Townhouse - Site Values</v>
      </c>
      <c r="F1204" s="19" t="str">
        <f t="shared" si="144"/>
        <v>PEA</v>
      </c>
      <c r="G1204" s="21" t="str">
        <f t="shared" si="145"/>
        <v>A</v>
      </c>
      <c r="H1204" s="26" t="str">
        <f t="shared" si="147"/>
        <v>ftp://wcftp.washoecounty.us/outtoworld/Neighborhood_Atlas/PE.pdf</v>
      </c>
      <c r="I1204" s="32" t="str">
        <f t="shared" si="148"/>
        <v>https://www2.washoecounty.us/assessor/cama/search_download.php?command=dnld&amp;list=nbcsearch&amp;nbc=PEAA</v>
      </c>
      <c r="J1204" s="11" t="s">
        <v>1279</v>
      </c>
      <c r="K1204" s="23" t="s">
        <v>1159</v>
      </c>
      <c r="N1204" s="12" t="str">
        <f t="shared" si="149"/>
        <v>PE</v>
      </c>
      <c r="O1204" s="12" t="str">
        <f t="shared" si="150"/>
        <v>P</v>
      </c>
      <c r="P1204" s="12" t="str">
        <f t="shared" si="151"/>
        <v>A</v>
      </c>
    </row>
    <row r="1205" spans="1:16" x14ac:dyDescent="0.3">
      <c r="A1205" s="16" t="str">
        <f t="shared" si="146"/>
        <v>Deer Creek</v>
      </c>
      <c r="B1205" s="52" t="str">
        <f>VLOOKUP(N1205,Keys!$I$3:$J$21,2)</f>
        <v>South Washoe County</v>
      </c>
      <c r="C1205" s="52" t="str">
        <f>VLOOKUP(D1205,Keys!$Q$3:$S$31,2)</f>
        <v xml:space="preserve">Incline Village            </v>
      </c>
      <c r="D1205" s="57">
        <f>VLOOKUP(N1205,Keys!$D$3:$E$118,2)</f>
        <v>89451</v>
      </c>
      <c r="E1205" s="12" t="str">
        <f>VLOOKUP(G1205,Keys!$A$3:$B$30,2)</f>
        <v>Condos / Townhouse - Site Values</v>
      </c>
      <c r="F1205" s="19" t="str">
        <f t="shared" si="144"/>
        <v>PHA</v>
      </c>
      <c r="G1205" s="21" t="str">
        <f t="shared" si="145"/>
        <v>A</v>
      </c>
      <c r="H1205" s="26" t="str">
        <f t="shared" si="147"/>
        <v>ftp://wcftp.washoecounty.us/outtoworld/Neighborhood_Atlas/PH.pdf</v>
      </c>
      <c r="I1205" s="32" t="str">
        <f t="shared" si="148"/>
        <v>https://www2.washoecounty.us/assessor/cama/search_download.php?command=dnld&amp;list=nbcsearch&amp;nbc=PHAA</v>
      </c>
      <c r="J1205" s="11" t="s">
        <v>1279</v>
      </c>
      <c r="K1205" s="23" t="s">
        <v>1162</v>
      </c>
      <c r="N1205" s="12" t="str">
        <f t="shared" si="149"/>
        <v>PH</v>
      </c>
      <c r="O1205" s="12" t="str">
        <f t="shared" si="150"/>
        <v>P</v>
      </c>
      <c r="P1205" s="12" t="str">
        <f t="shared" si="151"/>
        <v>A</v>
      </c>
    </row>
    <row r="1206" spans="1:16" x14ac:dyDescent="0.3">
      <c r="A1206" s="16" t="str">
        <f t="shared" si="146"/>
        <v>Alta Village/Sierra Bouquet</v>
      </c>
      <c r="B1206" s="52" t="str">
        <f>VLOOKUP(N1206,Keys!$I$3:$J$21,2)</f>
        <v>South Washoe County</v>
      </c>
      <c r="C1206" s="52" t="str">
        <f>VLOOKUP(D1206,Keys!$Q$3:$S$31,2)</f>
        <v xml:space="preserve">Incline Village            </v>
      </c>
      <c r="D1206" s="57">
        <f>VLOOKUP(N1206,Keys!$D$3:$E$118,2)</f>
        <v>89451</v>
      </c>
      <c r="E1206" s="12" t="str">
        <f>VLOOKUP(G1206,Keys!$A$3:$B$30,2)</f>
        <v>Condos / Townhouse - Site Values</v>
      </c>
      <c r="F1206" s="19" t="str">
        <f t="shared" si="144"/>
        <v>PKA</v>
      </c>
      <c r="G1206" s="21" t="str">
        <f t="shared" si="145"/>
        <v>A</v>
      </c>
      <c r="H1206" s="26" t="str">
        <f t="shared" si="147"/>
        <v>ftp://wcftp.washoecounty.us/outtoworld/Neighborhood_Atlas/PK.pdf</v>
      </c>
      <c r="I1206" s="32" t="str">
        <f t="shared" si="148"/>
        <v>https://www2.washoecounty.us/assessor/cama/search_download.php?command=dnld&amp;list=nbcsearch&amp;nbc=PKAA</v>
      </c>
      <c r="J1206" s="11" t="s">
        <v>1279</v>
      </c>
      <c r="K1206" s="23" t="s">
        <v>1165</v>
      </c>
      <c r="N1206" s="12" t="str">
        <f t="shared" si="149"/>
        <v>PK</v>
      </c>
      <c r="O1206" s="12" t="str">
        <f t="shared" si="150"/>
        <v>P</v>
      </c>
      <c r="P1206" s="12" t="str">
        <f t="shared" si="151"/>
        <v>A</v>
      </c>
    </row>
    <row r="1207" spans="1:16" x14ac:dyDescent="0.3">
      <c r="A1207" s="16" t="str">
        <f t="shared" si="146"/>
        <v>Bitterbrush 3.5</v>
      </c>
      <c r="B1207" s="52" t="str">
        <f>VLOOKUP(N1207,Keys!$I$3:$J$21,2)</f>
        <v>South Washoe County</v>
      </c>
      <c r="C1207" s="52" t="str">
        <f>VLOOKUP(D1207,Keys!$Q$3:$S$31,2)</f>
        <v xml:space="preserve">Incline Village            </v>
      </c>
      <c r="D1207" s="57">
        <f>VLOOKUP(N1207,Keys!$D$3:$E$118,2)</f>
        <v>89451</v>
      </c>
      <c r="E1207" s="12" t="str">
        <f>VLOOKUP(G1207,Keys!$A$3:$B$30,2)</f>
        <v>Condos / Townhouse - Site Values</v>
      </c>
      <c r="F1207" s="19" t="str">
        <f t="shared" si="144"/>
        <v>POA</v>
      </c>
      <c r="G1207" s="21" t="str">
        <f t="shared" si="145"/>
        <v>A</v>
      </c>
      <c r="H1207" s="26" t="str">
        <f t="shared" si="147"/>
        <v>ftp://wcftp.washoecounty.us/outtoworld/Neighborhood_Atlas/PO.pdf</v>
      </c>
      <c r="I1207" s="32" t="str">
        <f t="shared" si="148"/>
        <v>https://www2.washoecounty.us/assessor/cama/search_download.php?command=dnld&amp;list=nbcsearch&amp;nbc=POAA</v>
      </c>
      <c r="J1207" s="11" t="s">
        <v>1279</v>
      </c>
      <c r="K1207" s="23" t="s">
        <v>1168</v>
      </c>
      <c r="N1207" s="12" t="str">
        <f t="shared" si="149"/>
        <v>PO</v>
      </c>
      <c r="O1207" s="12" t="str">
        <f t="shared" si="150"/>
        <v>P</v>
      </c>
      <c r="P1207" s="12" t="str">
        <f t="shared" si="151"/>
        <v>A</v>
      </c>
    </row>
    <row r="1208" spans="1:16" x14ac:dyDescent="0.3">
      <c r="A1208" s="16" t="str">
        <f t="shared" si="146"/>
        <v>Tahoe Palisades</v>
      </c>
      <c r="B1208" s="52" t="str">
        <f>VLOOKUP(N1208,Keys!$I$3:$J$21,2)</f>
        <v>South Washoe County</v>
      </c>
      <c r="C1208" s="52" t="str">
        <f>VLOOKUP(D1208,Keys!$Q$3:$S$31,2)</f>
        <v xml:space="preserve">Incline Village            </v>
      </c>
      <c r="D1208" s="57">
        <f>VLOOKUP(N1208,Keys!$D$3:$E$118,2)</f>
        <v>89451</v>
      </c>
      <c r="E1208" s="12" t="str">
        <f>VLOOKUP(G1208,Keys!$A$3:$B$30,2)</f>
        <v>Condos / Townhouse - Site Values</v>
      </c>
      <c r="F1208" s="19" t="str">
        <f t="shared" si="144"/>
        <v>PVA</v>
      </c>
      <c r="G1208" s="21" t="str">
        <f t="shared" si="145"/>
        <v>A</v>
      </c>
      <c r="H1208" s="26" t="str">
        <f t="shared" si="147"/>
        <v>ftp://wcftp.washoecounty.us/outtoworld/Neighborhood_Atlas/PV.pdf</v>
      </c>
      <c r="I1208" s="32" t="str">
        <f t="shared" si="148"/>
        <v>https://www2.washoecounty.us/assessor/cama/search_download.php?command=dnld&amp;list=nbcsearch&amp;nbc=PVAA</v>
      </c>
      <c r="J1208" s="11" t="s">
        <v>1279</v>
      </c>
      <c r="K1208" s="23" t="s">
        <v>1171</v>
      </c>
      <c r="N1208" s="12" t="str">
        <f t="shared" si="149"/>
        <v>PV</v>
      </c>
      <c r="O1208" s="12" t="str">
        <f t="shared" si="150"/>
        <v>P</v>
      </c>
      <c r="P1208" s="12" t="str">
        <f t="shared" si="151"/>
        <v>A</v>
      </c>
    </row>
    <row r="1209" spans="1:16" x14ac:dyDescent="0.3">
      <c r="A1209" s="16" t="str">
        <f t="shared" si="146"/>
        <v>Village Highlands</v>
      </c>
      <c r="B1209" s="52" t="str">
        <f>VLOOKUP(N1209,Keys!$I$3:$J$21,2)</f>
        <v>South Washoe County</v>
      </c>
      <c r="C1209" s="52" t="str">
        <f>VLOOKUP(D1209,Keys!$Q$3:$S$31,2)</f>
        <v xml:space="preserve">Incline Village            </v>
      </c>
      <c r="D1209" s="57">
        <f>VLOOKUP(N1209,Keys!$D$3:$E$118,2)</f>
        <v>89451</v>
      </c>
      <c r="E1209" s="12" t="str">
        <f>VLOOKUP(G1209,Keys!$A$3:$B$30,2)</f>
        <v>Condos / Townhouse - Site Values</v>
      </c>
      <c r="F1209" s="19" t="str">
        <f t="shared" si="144"/>
        <v>PZA</v>
      </c>
      <c r="G1209" s="21" t="str">
        <f t="shared" si="145"/>
        <v>A</v>
      </c>
      <c r="H1209" s="26" t="str">
        <f t="shared" si="147"/>
        <v>ftp://wcftp.washoecounty.us/outtoworld/Neighborhood_Atlas/PZ.pdf</v>
      </c>
      <c r="I1209" s="32" t="str">
        <f t="shared" si="148"/>
        <v>https://www2.washoecounty.us/assessor/cama/search_download.php?command=dnld&amp;list=nbcsearch&amp;nbc=PZAA</v>
      </c>
      <c r="J1209" s="11" t="s">
        <v>1279</v>
      </c>
      <c r="K1209" s="23" t="s">
        <v>1174</v>
      </c>
      <c r="N1209" s="12" t="str">
        <f t="shared" si="149"/>
        <v>PZ</v>
      </c>
      <c r="O1209" s="12" t="str">
        <f t="shared" si="150"/>
        <v>P</v>
      </c>
      <c r="P1209" s="12" t="str">
        <f t="shared" si="151"/>
        <v>A</v>
      </c>
    </row>
    <row r="1210" spans="1:16" x14ac:dyDescent="0.3">
      <c r="A1210" s="16" t="str">
        <f t="shared" si="146"/>
        <v>Incline Apartments</v>
      </c>
      <c r="B1210" s="52" t="str">
        <f>VLOOKUP(N1210,Keys!$I$3:$J$21,2)</f>
        <v>South Washoe County</v>
      </c>
      <c r="C1210" s="52" t="str">
        <f>VLOOKUP(D1210,Keys!$Q$3:$S$31,2)</f>
        <v xml:space="preserve">Incline Village            </v>
      </c>
      <c r="D1210" s="57">
        <f>VLOOKUP(N1210,Keys!$D$3:$E$118,2)</f>
        <v>89451</v>
      </c>
      <c r="E1210" s="12" t="str">
        <f>VLOOKUP(G1210,Keys!$A$3:$B$30,2)</f>
        <v>MF - Low to Medium Density --14-21</v>
      </c>
      <c r="F1210" s="19" t="str">
        <f t="shared" si="144"/>
        <v>TAA</v>
      </c>
      <c r="G1210" s="21" t="str">
        <f t="shared" si="145"/>
        <v>M</v>
      </c>
      <c r="H1210" s="26" t="str">
        <f t="shared" si="147"/>
        <v>ftp://wcftp.washoecounty.us/outtoworld/Neighborhood_Atlas/TA.pdf</v>
      </c>
      <c r="I1210" s="32" t="str">
        <f t="shared" si="148"/>
        <v>https://www2.washoecounty.us/assessor/cama/search_download.php?command=dnld&amp;list=nbcsearch&amp;nbc=TAAM</v>
      </c>
      <c r="J1210" s="11" t="s">
        <v>1279</v>
      </c>
      <c r="K1210" s="23" t="s">
        <v>1204</v>
      </c>
      <c r="N1210" s="12" t="str">
        <f t="shared" si="149"/>
        <v>TA</v>
      </c>
      <c r="O1210" s="12" t="str">
        <f t="shared" si="150"/>
        <v>T</v>
      </c>
      <c r="P1210" s="12" t="str">
        <f t="shared" si="151"/>
        <v>M</v>
      </c>
    </row>
    <row r="1211" spans="1:16" x14ac:dyDescent="0.3">
      <c r="A1211" s="16" t="str">
        <f t="shared" si="146"/>
        <v>Championship Influence golf</v>
      </c>
      <c r="B1211" s="52" t="str">
        <f>VLOOKUP(N1211,Keys!$I$3:$J$21,2)</f>
        <v>South Washoe County</v>
      </c>
      <c r="C1211" s="52" t="str">
        <f>VLOOKUP(D1211,Keys!$Q$3:$S$31,2)</f>
        <v xml:space="preserve">Incline Village            </v>
      </c>
      <c r="D1211" s="57">
        <f>VLOOKUP(N1211,Keys!$D$3:$E$118,2)</f>
        <v>89451</v>
      </c>
      <c r="E1211" s="12" t="str">
        <f>VLOOKUP(G1211,Keys!$A$3:$B$30,2)</f>
        <v>SFR 1/2 Acre Zoniing -- Site Values</v>
      </c>
      <c r="F1211" s="19" t="str">
        <f t="shared" si="144"/>
        <v>TAC</v>
      </c>
      <c r="G1211" s="21" t="str">
        <f t="shared" si="145"/>
        <v>E</v>
      </c>
      <c r="H1211" s="26" t="str">
        <f t="shared" si="147"/>
        <v>ftp://wcftp.washoecounty.us/outtoworld/Neighborhood_Atlas/TA.pdf</v>
      </c>
      <c r="I1211" s="32" t="str">
        <f t="shared" si="148"/>
        <v>https://www2.washoecounty.us/assessor/cama/search_download.php?command=dnld&amp;list=nbcsearch&amp;nbc=TACE</v>
      </c>
      <c r="J1211" s="11" t="s">
        <v>1279</v>
      </c>
      <c r="K1211" s="23" t="s">
        <v>1178</v>
      </c>
      <c r="N1211" s="12" t="str">
        <f t="shared" si="149"/>
        <v>TA</v>
      </c>
      <c r="O1211" s="12" t="str">
        <f t="shared" si="150"/>
        <v>T</v>
      </c>
      <c r="P1211" s="12" t="str">
        <f t="shared" si="151"/>
        <v>E</v>
      </c>
    </row>
    <row r="1212" spans="1:16" x14ac:dyDescent="0.3">
      <c r="A1212" s="16" t="str">
        <f t="shared" si="146"/>
        <v>Tahoe Casinos</v>
      </c>
      <c r="B1212" s="52" t="str">
        <f>VLOOKUP(N1212,Keys!$I$3:$J$21,2)</f>
        <v>South Washoe County</v>
      </c>
      <c r="C1212" s="52" t="str">
        <f>VLOOKUP(D1212,Keys!$Q$3:$S$31,2)</f>
        <v xml:space="preserve">Incline Village            </v>
      </c>
      <c r="D1212" s="57">
        <f>VLOOKUP(N1212,Keys!$D$3:$E$118,2)</f>
        <v>89451</v>
      </c>
      <c r="E1212" s="12" t="str">
        <f>VLOOKUP(G1212,Keys!$A$3:$B$30,2)</f>
        <v>Casino -- Square Foot Values</v>
      </c>
      <c r="F1212" s="19" t="str">
        <f t="shared" si="144"/>
        <v>TAE</v>
      </c>
      <c r="G1212" s="21" t="str">
        <f t="shared" si="145"/>
        <v>S</v>
      </c>
      <c r="H1212" s="26" t="str">
        <f t="shared" si="147"/>
        <v>ftp://wcftp.washoecounty.us/outtoworld/Neighborhood_Atlas/TA.pdf</v>
      </c>
      <c r="I1212" s="32" t="str">
        <f t="shared" si="148"/>
        <v>https://www2.washoecounty.us/assessor/cama/search_download.php?command=dnld&amp;list=nbcsearch&amp;nbc=TAES</v>
      </c>
      <c r="J1212" s="11" t="s">
        <v>1279</v>
      </c>
      <c r="K1212" s="23" t="s">
        <v>1181</v>
      </c>
      <c r="N1212" s="12" t="str">
        <f t="shared" si="149"/>
        <v>TA</v>
      </c>
      <c r="O1212" s="12" t="str">
        <f t="shared" si="150"/>
        <v>T</v>
      </c>
      <c r="P1212" s="12" t="str">
        <f t="shared" si="151"/>
        <v>S</v>
      </c>
    </row>
    <row r="1213" spans="1:16" x14ac:dyDescent="0.3">
      <c r="A1213" s="16" t="str">
        <f t="shared" si="146"/>
        <v>Incline Champ And Mountain Courses</v>
      </c>
      <c r="B1213" s="52" t="str">
        <f>VLOOKUP(N1213,Keys!$I$3:$J$21,2)</f>
        <v>South Washoe County</v>
      </c>
      <c r="C1213" s="52" t="str">
        <f>VLOOKUP(D1213,Keys!$Q$3:$S$31,2)</f>
        <v xml:space="preserve">Incline Village            </v>
      </c>
      <c r="D1213" s="57">
        <f>VLOOKUP(N1213,Keys!$D$3:$E$118,2)</f>
        <v>89451</v>
      </c>
      <c r="E1213" s="12" t="str">
        <f>VLOOKUP(G1213,Keys!$A$3:$B$30,2)</f>
        <v>Possessory Interest Parcels</v>
      </c>
      <c r="F1213" s="19" t="str">
        <f t="shared" si="144"/>
        <v>TAG</v>
      </c>
      <c r="G1213" s="21" t="str">
        <f t="shared" si="145"/>
        <v>W</v>
      </c>
      <c r="H1213" s="26" t="str">
        <f t="shared" si="147"/>
        <v>ftp://wcftp.washoecounty.us/outtoworld/Neighborhood_Atlas/TA.pdf</v>
      </c>
      <c r="I1213" s="32" t="str">
        <f t="shared" si="148"/>
        <v>https://www2.washoecounty.us/assessor/cama/search_download.php?command=dnld&amp;list=nbcsearch&amp;nbc=TAGW</v>
      </c>
      <c r="J1213" s="11" t="s">
        <v>1279</v>
      </c>
      <c r="K1213" s="23" t="s">
        <v>1182</v>
      </c>
      <c r="N1213" s="12" t="str">
        <f t="shared" si="149"/>
        <v>TA</v>
      </c>
      <c r="O1213" s="12" t="str">
        <f t="shared" si="150"/>
        <v>T</v>
      </c>
      <c r="P1213" s="12" t="str">
        <f t="shared" si="151"/>
        <v>W</v>
      </c>
    </row>
    <row r="1214" spans="1:16" x14ac:dyDescent="0.3">
      <c r="A1214" s="16" t="str">
        <f t="shared" si="146"/>
        <v>Jennifer/UT/Apollo</v>
      </c>
      <c r="B1214" s="52" t="str">
        <f>VLOOKUP(N1214,Keys!$I$3:$J$21,2)</f>
        <v>South Washoe County</v>
      </c>
      <c r="C1214" s="52" t="str">
        <f>VLOOKUP(D1214,Keys!$Q$3:$S$31,2)</f>
        <v xml:space="preserve">Incline Village            </v>
      </c>
      <c r="D1214" s="57">
        <f>VLOOKUP(N1214,Keys!$D$3:$E$118,2)</f>
        <v>89451</v>
      </c>
      <c r="E1214" s="12" t="str">
        <f>VLOOKUP(G1214,Keys!$A$3:$B$30,2)</f>
        <v>SFR 12,000 - 15,000 Sf Zoning -- Site Values</v>
      </c>
      <c r="F1214" s="19" t="str">
        <f t="shared" si="144"/>
        <v>TAJ</v>
      </c>
      <c r="G1214" s="21" t="str">
        <f t="shared" si="145"/>
        <v>D</v>
      </c>
      <c r="H1214" s="26" t="str">
        <f t="shared" si="147"/>
        <v>ftp://wcftp.washoecounty.us/outtoworld/Neighborhood_Atlas/TA.pdf</v>
      </c>
      <c r="I1214" s="32" t="str">
        <f t="shared" si="148"/>
        <v>https://www2.washoecounty.us/assessor/cama/search_download.php?command=dnld&amp;list=nbcsearch&amp;nbc=TAJD</v>
      </c>
      <c r="J1214" s="11" t="s">
        <v>1279</v>
      </c>
      <c r="K1214" s="23" t="s">
        <v>1185</v>
      </c>
      <c r="N1214" s="12" t="str">
        <f t="shared" si="149"/>
        <v>TA</v>
      </c>
      <c r="O1214" s="12" t="str">
        <f t="shared" si="150"/>
        <v>T</v>
      </c>
      <c r="P1214" s="12" t="str">
        <f t="shared" si="151"/>
        <v>D</v>
      </c>
    </row>
    <row r="1215" spans="1:16" x14ac:dyDescent="0.3">
      <c r="A1215" s="16" t="str">
        <f t="shared" si="146"/>
        <v>Lakefront</v>
      </c>
      <c r="B1215" s="52" t="str">
        <f>VLOOKUP(N1215,Keys!$I$3:$J$21,2)</f>
        <v>South Washoe County</v>
      </c>
      <c r="C1215" s="52" t="str">
        <f>VLOOKUP(D1215,Keys!$Q$3:$S$31,2)</f>
        <v xml:space="preserve">Incline Village            </v>
      </c>
      <c r="D1215" s="57">
        <f>VLOOKUP(N1215,Keys!$D$3:$E$118,2)</f>
        <v>89451</v>
      </c>
      <c r="E1215" s="12" t="str">
        <f>VLOOKUP(G1215,Keys!$A$3:$B$30,2)</f>
        <v>SFR 1/2 Acre Zoniing -- Site Values</v>
      </c>
      <c r="F1215" s="19" t="str">
        <f t="shared" si="144"/>
        <v>TAL</v>
      </c>
      <c r="G1215" s="21" t="str">
        <f t="shared" si="145"/>
        <v>E</v>
      </c>
      <c r="H1215" s="26" t="str">
        <f t="shared" si="147"/>
        <v>ftp://wcftp.washoecounty.us/outtoworld/Neighborhood_Atlas/TA.pdf</v>
      </c>
      <c r="I1215" s="32" t="str">
        <f t="shared" si="148"/>
        <v>https://www2.washoecounty.us/assessor/cama/search_download.php?command=dnld&amp;list=nbcsearch&amp;nbc=TALE</v>
      </c>
      <c r="J1215" s="11" t="s">
        <v>1279</v>
      </c>
      <c r="K1215" s="23" t="s">
        <v>1187</v>
      </c>
      <c r="N1215" s="12" t="str">
        <f t="shared" si="149"/>
        <v>TA</v>
      </c>
      <c r="O1215" s="12" t="str">
        <f t="shared" si="150"/>
        <v>T</v>
      </c>
      <c r="P1215" s="12" t="str">
        <f t="shared" si="151"/>
        <v>E</v>
      </c>
    </row>
    <row r="1216" spans="1:16" x14ac:dyDescent="0.3">
      <c r="A1216" s="16" t="str">
        <f t="shared" si="146"/>
        <v>Lakeview</v>
      </c>
      <c r="B1216" s="52" t="str">
        <f>VLOOKUP(N1216,Keys!$I$3:$J$21,2)</f>
        <v>South Washoe County</v>
      </c>
      <c r="C1216" s="52" t="str">
        <f>VLOOKUP(D1216,Keys!$Q$3:$S$31,2)</f>
        <v xml:space="preserve">Incline Village            </v>
      </c>
      <c r="D1216" s="57">
        <f>VLOOKUP(N1216,Keys!$D$3:$E$118,2)</f>
        <v>89451</v>
      </c>
      <c r="E1216" s="12" t="str">
        <f>VLOOKUP(G1216,Keys!$A$3:$B$30,2)</f>
        <v>SFR 12,000 - 15,000 Sf Zoning -- Site Values</v>
      </c>
      <c r="F1216" s="19" t="str">
        <f t="shared" si="144"/>
        <v>TAO</v>
      </c>
      <c r="G1216" s="21" t="str">
        <f t="shared" si="145"/>
        <v>D</v>
      </c>
      <c r="H1216" s="26" t="str">
        <f t="shared" si="147"/>
        <v>ftp://wcftp.washoecounty.us/outtoworld/Neighborhood_Atlas/TA.pdf</v>
      </c>
      <c r="I1216" s="32" t="str">
        <f t="shared" si="148"/>
        <v>https://www2.washoecounty.us/assessor/cama/search_download.php?command=dnld&amp;list=nbcsearch&amp;nbc=TAOD</v>
      </c>
      <c r="J1216" s="11" t="s">
        <v>1279</v>
      </c>
      <c r="K1216" s="23" t="s">
        <v>1190</v>
      </c>
      <c r="N1216" s="12" t="str">
        <f t="shared" si="149"/>
        <v>TA</v>
      </c>
      <c r="O1216" s="12" t="str">
        <f t="shared" si="150"/>
        <v>T</v>
      </c>
      <c r="P1216" s="12" t="str">
        <f t="shared" si="151"/>
        <v>D</v>
      </c>
    </row>
    <row r="1217" spans="1:16" x14ac:dyDescent="0.3">
      <c r="A1217" s="16" t="str">
        <f t="shared" si="146"/>
        <v>Mountain Golf Course</v>
      </c>
      <c r="B1217" s="52" t="str">
        <f>VLOOKUP(N1217,Keys!$I$3:$J$21,2)</f>
        <v>South Washoe County</v>
      </c>
      <c r="C1217" s="52" t="str">
        <f>VLOOKUP(D1217,Keys!$Q$3:$S$31,2)</f>
        <v xml:space="preserve">Incline Village            </v>
      </c>
      <c r="D1217" s="57">
        <f>VLOOKUP(N1217,Keys!$D$3:$E$118,2)</f>
        <v>89451</v>
      </c>
      <c r="E1217" s="12" t="str">
        <f>VLOOKUP(G1217,Keys!$A$3:$B$30,2)</f>
        <v>SFR 12,000 - 15,000 Sf Zoning -- Site Values</v>
      </c>
      <c r="F1217" s="19" t="str">
        <f t="shared" si="144"/>
        <v>TAR</v>
      </c>
      <c r="G1217" s="21" t="str">
        <f t="shared" si="145"/>
        <v>D</v>
      </c>
      <c r="H1217" s="26" t="str">
        <f t="shared" si="147"/>
        <v>ftp://wcftp.washoecounty.us/outtoworld/Neighborhood_Atlas/TA.pdf</v>
      </c>
      <c r="I1217" s="32" t="str">
        <f t="shared" si="148"/>
        <v>https://www2.washoecounty.us/assessor/cama/search_download.php?command=dnld&amp;list=nbcsearch&amp;nbc=TARD</v>
      </c>
      <c r="J1217" s="11" t="s">
        <v>1279</v>
      </c>
      <c r="K1217" s="23" t="s">
        <v>1202</v>
      </c>
      <c r="N1217" s="12" t="str">
        <f t="shared" si="149"/>
        <v>TA</v>
      </c>
      <c r="O1217" s="12" t="str">
        <f t="shared" si="150"/>
        <v>T</v>
      </c>
      <c r="P1217" s="12" t="str">
        <f t="shared" si="151"/>
        <v>D</v>
      </c>
    </row>
    <row r="1218" spans="1:16" x14ac:dyDescent="0.3">
      <c r="A1218" s="16" t="str">
        <f t="shared" si="146"/>
        <v>Shoreline</v>
      </c>
      <c r="B1218" s="52" t="str">
        <f>VLOOKUP(N1218,Keys!$I$3:$J$21,2)</f>
        <v>South Washoe County</v>
      </c>
      <c r="C1218" s="52" t="str">
        <f>VLOOKUP(D1218,Keys!$Q$3:$S$31,2)</f>
        <v xml:space="preserve">Incline Village            </v>
      </c>
      <c r="D1218" s="57">
        <f>VLOOKUP(N1218,Keys!$D$3:$E$118,2)</f>
        <v>89451</v>
      </c>
      <c r="E1218" s="12" t="str">
        <f>VLOOKUP(G1218,Keys!$A$3:$B$30,2)</f>
        <v>SFR 12,000 - 15,000 Sf Zoning -- Site Values</v>
      </c>
      <c r="F1218" s="19" t="str">
        <f t="shared" si="144"/>
        <v>TAU</v>
      </c>
      <c r="G1218" s="21" t="str">
        <f t="shared" si="145"/>
        <v>D</v>
      </c>
      <c r="H1218" s="26" t="str">
        <f t="shared" si="147"/>
        <v>ftp://wcftp.washoecounty.us/outtoworld/Neighborhood_Atlas/TA.pdf</v>
      </c>
      <c r="I1218" s="32" t="str">
        <f t="shared" si="148"/>
        <v>https://www2.washoecounty.us/assessor/cama/search_download.php?command=dnld&amp;list=nbcsearch&amp;nbc=TAUD</v>
      </c>
      <c r="J1218" s="11" t="s">
        <v>1279</v>
      </c>
      <c r="K1218" s="23" t="s">
        <v>1195</v>
      </c>
      <c r="N1218" s="12" t="str">
        <f t="shared" si="149"/>
        <v>TA</v>
      </c>
      <c r="O1218" s="12" t="str">
        <f t="shared" si="150"/>
        <v>T</v>
      </c>
      <c r="P1218" s="12" t="str">
        <f t="shared" si="151"/>
        <v>D</v>
      </c>
    </row>
    <row r="1219" spans="1:16" x14ac:dyDescent="0.3">
      <c r="A1219" s="16" t="str">
        <f t="shared" si="146"/>
        <v>Government/Schools</v>
      </c>
      <c r="B1219" s="52" t="str">
        <f>VLOOKUP(N1219,Keys!$I$3:$J$21,2)</f>
        <v>South Washoe County</v>
      </c>
      <c r="C1219" s="52" t="str">
        <f>VLOOKUP(D1219,Keys!$Q$3:$S$31,2)</f>
        <v xml:space="preserve">Incline Village            </v>
      </c>
      <c r="D1219" s="57">
        <f>VLOOKUP(N1219,Keys!$D$3:$E$118,2)</f>
        <v>89451</v>
      </c>
      <c r="E1219" s="12" t="str">
        <f>VLOOKUP(G1219,Keys!$A$3:$B$30,2)</f>
        <v>Centrally Assessed</v>
      </c>
      <c r="F1219" s="19" t="str">
        <f t="shared" si="144"/>
        <v>TAY</v>
      </c>
      <c r="G1219" s="21" t="str">
        <f t="shared" si="145"/>
        <v>Y</v>
      </c>
      <c r="H1219" s="26" t="str">
        <f t="shared" si="147"/>
        <v>ftp://wcftp.washoecounty.us/outtoworld/Neighborhood_Atlas/TA.pdf</v>
      </c>
      <c r="I1219" s="32" t="str">
        <f t="shared" si="148"/>
        <v>https://www2.washoecounty.us/assessor/cama/search_download.php?command=dnld&amp;list=nbcsearch&amp;nbc=TAYY</v>
      </c>
      <c r="J1219" s="11" t="s">
        <v>1279</v>
      </c>
      <c r="K1219" s="23" t="s">
        <v>1203</v>
      </c>
      <c r="N1219" s="12" t="str">
        <f t="shared" si="149"/>
        <v>TA</v>
      </c>
      <c r="O1219" s="12" t="str">
        <f t="shared" si="150"/>
        <v>T</v>
      </c>
      <c r="P1219" s="12" t="str">
        <f t="shared" si="151"/>
        <v>Y</v>
      </c>
    </row>
    <row r="1220" spans="1:16" x14ac:dyDescent="0.3">
      <c r="A1220" s="16" t="str">
        <f t="shared" ref="A1220" si="152">SUBSTITUTE(K1220,LEFT(K1220,4)&amp;" - ","")</f>
        <v>Centrally Assessed</v>
      </c>
      <c r="B1220" s="52" t="str">
        <f>VLOOKUP(N1220,Keys!$I$3:$J$21,2)</f>
        <v>Various</v>
      </c>
      <c r="C1220" s="52" t="str">
        <f>VLOOKUP(D1220,Keys!$Q$3:$S$31,2)</f>
        <v xml:space="preserve">Reno, Sparks           </v>
      </c>
      <c r="D1220" s="57" t="str">
        <f>VLOOKUP(N1220,Keys!$D$3:$E$118,2)</f>
        <v>Various</v>
      </c>
      <c r="E1220" s="12" t="str">
        <f>VLOOKUP(G1220,Keys!$A$3:$B$30,2)</f>
        <v>Ag Land -- Bulletin Values</v>
      </c>
      <c r="F1220" s="19" t="str">
        <f t="shared" si="144"/>
        <v>XXX</v>
      </c>
      <c r="G1220" s="21" t="str">
        <f t="shared" si="145"/>
        <v>X</v>
      </c>
      <c r="H1220" s="26" t="str">
        <f t="shared" ref="H1220" si="153">"ftp://wcftp.washoecounty.us/outtoworld/Neighborhood_Atlas/"&amp;LEFT(K1220,2)&amp;".pdf"</f>
        <v>ftp://wcftp.washoecounty.us/outtoworld/Neighborhood_Atlas/XX.pdf</v>
      </c>
      <c r="I1220" s="32" t="str">
        <f t="shared" ref="I1220" si="154">"https://www2.washoecounty.us/assessor/cama/search_download.php?command=dnld&amp;list=nbcsearch&amp;nbc="&amp;LEFT(K1220,4)</f>
        <v>https://www2.washoecounty.us/assessor/cama/search_download.php?command=dnld&amp;list=nbcsearch&amp;nbc=XXXX</v>
      </c>
      <c r="J1220" s="11" t="s">
        <v>1279</v>
      </c>
      <c r="K1220" s="23" t="s">
        <v>1201</v>
      </c>
      <c r="N1220" s="12" t="str">
        <f t="shared" ref="N1220" si="155">LEFT(K1220,2)</f>
        <v>XX</v>
      </c>
      <c r="O1220" s="12" t="str">
        <f t="shared" ref="O1220" si="156">LEFT(K1220,1)</f>
        <v>X</v>
      </c>
      <c r="P1220" s="12" t="str">
        <f t="shared" ref="P1220" si="157">RIGHT(LEFT(K1220,4),1)</f>
        <v>X</v>
      </c>
    </row>
  </sheetData>
  <mergeCells count="1">
    <mergeCell ref="F1:G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8"/>
  <sheetViews>
    <sheetView topLeftCell="O1" workbookViewId="0">
      <pane ySplit="2" topLeftCell="A9" activePane="bottomLeft" state="frozen"/>
      <selection pane="bottomLeft" activeCell="S31" sqref="S31"/>
    </sheetView>
  </sheetViews>
  <sheetFormatPr defaultRowHeight="14.4" x14ac:dyDescent="0.3"/>
  <cols>
    <col min="1" max="1" width="6.77734375" style="8" customWidth="1"/>
    <col min="2" max="2" width="66.109375" style="8" customWidth="1"/>
    <col min="3" max="3" width="7" style="11" customWidth="1"/>
    <col min="4" max="4" width="8.88671875" style="8"/>
    <col min="5" max="5" width="11.6640625" style="8" customWidth="1"/>
    <col min="6" max="6" width="20" style="8" customWidth="1"/>
    <col min="7" max="7" width="4.88671875" style="8" bestFit="1" customWidth="1"/>
    <col min="8" max="8" width="3.33203125" style="49" customWidth="1"/>
    <col min="9" max="9" width="6.109375" style="8" customWidth="1"/>
    <col min="10" max="10" width="21.21875" style="8" customWidth="1"/>
    <col min="11" max="11" width="4.88671875" style="8" bestFit="1" customWidth="1"/>
    <col min="12" max="12" width="2.88671875" style="49" customWidth="1"/>
    <col min="13" max="13" width="20.44140625" style="8" customWidth="1"/>
    <col min="14" max="14" width="5.6640625" style="8" bestFit="1" customWidth="1"/>
    <col min="15" max="15" width="8.21875" style="8" bestFit="1" customWidth="1"/>
    <col min="16" max="16" width="2.77734375" style="11" customWidth="1"/>
    <col min="17" max="17" width="6.5546875" style="8" customWidth="1"/>
    <col min="18" max="18" width="18.77734375" style="8" customWidth="1"/>
    <col min="19" max="19" width="13.109375" style="8" customWidth="1"/>
    <col min="20" max="20" width="13.33203125" style="8" bestFit="1" customWidth="1"/>
    <col min="21" max="21" width="24.6640625" style="8" bestFit="1" customWidth="1"/>
    <col min="22" max="22" width="16.5546875" style="8" bestFit="1" customWidth="1"/>
    <col min="23" max="23" width="14.109375" style="8" bestFit="1" customWidth="1"/>
    <col min="24" max="24" width="14.44140625" style="8" bestFit="1" customWidth="1"/>
    <col min="25" max="25" width="13.5546875" style="8" bestFit="1" customWidth="1"/>
    <col min="26" max="27" width="12.6640625" style="8" bestFit="1" customWidth="1"/>
    <col min="28" max="28" width="8.5546875" style="8" bestFit="1" customWidth="1"/>
    <col min="29" max="29" width="7.21875" style="8" customWidth="1"/>
    <col min="30" max="30" width="10.5546875" style="8" bestFit="1" customWidth="1"/>
    <col min="31" max="31" width="6.5546875" style="8" customWidth="1"/>
    <col min="32" max="32" width="3.33203125" style="11" customWidth="1"/>
    <col min="33" max="16384" width="8.88671875" style="8"/>
  </cols>
  <sheetData>
    <row r="1" spans="1:32" s="6" customFormat="1" ht="24" customHeight="1" x14ac:dyDescent="0.3">
      <c r="A1" s="25" t="s">
        <v>1431</v>
      </c>
      <c r="C1" s="4"/>
      <c r="D1" s="56" t="s">
        <v>1430</v>
      </c>
      <c r="E1" s="56"/>
      <c r="F1" s="56"/>
      <c r="G1" s="56"/>
      <c r="H1" s="3"/>
      <c r="I1" s="51" t="s">
        <v>1432</v>
      </c>
      <c r="J1" s="51"/>
      <c r="K1" s="51"/>
      <c r="L1" s="3"/>
      <c r="M1" s="6" t="s">
        <v>1435</v>
      </c>
      <c r="N1" s="6" t="s">
        <v>1437</v>
      </c>
      <c r="O1" s="6" t="s">
        <v>1438</v>
      </c>
      <c r="P1" s="4"/>
      <c r="Q1" s="25" t="s">
        <v>1440</v>
      </c>
      <c r="R1" s="50"/>
      <c r="AF1" s="4"/>
    </row>
    <row r="2" spans="1:32" s="48" customFormat="1" ht="24" x14ac:dyDescent="0.3">
      <c r="A2" s="48" t="s">
        <v>1222</v>
      </c>
      <c r="B2" s="48" t="s">
        <v>1223</v>
      </c>
      <c r="C2" s="4"/>
      <c r="D2" s="48" t="s">
        <v>1307</v>
      </c>
      <c r="E2" s="48" t="s">
        <v>1282</v>
      </c>
      <c r="F2" s="48" t="s">
        <v>1308</v>
      </c>
      <c r="G2" s="48" t="s">
        <v>1429</v>
      </c>
      <c r="H2" s="3"/>
      <c r="I2" s="48" t="s">
        <v>1222</v>
      </c>
      <c r="J2" s="48" t="s">
        <v>1308</v>
      </c>
      <c r="K2" s="48" t="s">
        <v>1429</v>
      </c>
      <c r="L2" s="3"/>
      <c r="M2" s="48" t="s">
        <v>1308</v>
      </c>
      <c r="N2" s="48" t="s">
        <v>1429</v>
      </c>
      <c r="O2" s="48" t="s">
        <v>1429</v>
      </c>
      <c r="P2" s="4"/>
      <c r="Q2" s="48" t="s">
        <v>1282</v>
      </c>
      <c r="R2" s="48" t="s">
        <v>1472</v>
      </c>
      <c r="S2" s="48" t="s">
        <v>1281</v>
      </c>
      <c r="T2" s="48" t="s">
        <v>1285</v>
      </c>
      <c r="U2" s="48" t="s">
        <v>1445</v>
      </c>
      <c r="V2" s="48" t="s">
        <v>1445</v>
      </c>
      <c r="W2" s="48" t="s">
        <v>1445</v>
      </c>
      <c r="X2" s="48" t="s">
        <v>1445</v>
      </c>
      <c r="Y2" s="48" t="s">
        <v>1445</v>
      </c>
      <c r="Z2" s="48" t="s">
        <v>1445</v>
      </c>
      <c r="AA2" s="48" t="s">
        <v>1445</v>
      </c>
      <c r="AB2" s="48" t="s">
        <v>1445</v>
      </c>
      <c r="AC2" s="48" t="s">
        <v>1445</v>
      </c>
      <c r="AD2" s="48" t="s">
        <v>1445</v>
      </c>
      <c r="AE2" s="48" t="s">
        <v>1445</v>
      </c>
      <c r="AF2" s="4"/>
    </row>
    <row r="3" spans="1:32" x14ac:dyDescent="0.3">
      <c r="A3" s="8" t="s">
        <v>1224</v>
      </c>
      <c r="B3" s="8" t="s">
        <v>1251</v>
      </c>
      <c r="C3" s="4"/>
      <c r="D3" s="8" t="s">
        <v>1331</v>
      </c>
      <c r="E3" s="8">
        <v>89523</v>
      </c>
      <c r="F3" s="8" t="str">
        <f>VLOOKUP(D3,$I$3:$J$21,2)</f>
        <v>South Washoe County</v>
      </c>
      <c r="G3" s="8">
        <f>IF(D3="","",COUNTIF(Data!N:N,D3))</f>
        <v>13</v>
      </c>
      <c r="I3" s="8" t="s">
        <v>1224</v>
      </c>
      <c r="J3" s="8" t="s">
        <v>1427</v>
      </c>
      <c r="K3" s="8">
        <f>COUNTIF(Data!O:O,I3)</f>
        <v>236</v>
      </c>
      <c r="M3" s="8" t="s">
        <v>1427</v>
      </c>
      <c r="N3" s="8">
        <f>COUNTIF(F:F,M3)</f>
        <v>94</v>
      </c>
      <c r="O3" s="8">
        <f>COUNTIF(Data!B:B,M3)</f>
        <v>1037</v>
      </c>
      <c r="Q3" s="8">
        <v>89405</v>
      </c>
      <c r="R3" s="8" t="str">
        <f t="shared" ref="R3:R9" si="0">S3&amp;" "&amp;T3&amp;" "&amp;U3&amp;" "&amp;V3&amp;" "&amp;W3&amp;" "&amp;X3&amp;" "&amp;Y3&amp;" "&amp;Z3&amp;" "&amp;AA3&amp;" "&amp;AB3&amp;" "&amp;AC3&amp;" "&amp;AD3&amp;" "&amp;AE3</f>
        <v xml:space="preserve">Empire            </v>
      </c>
      <c r="S3" s="8" t="s">
        <v>1441</v>
      </c>
    </row>
    <row r="4" spans="1:32" x14ac:dyDescent="0.3">
      <c r="A4" s="8" t="s">
        <v>1225</v>
      </c>
      <c r="B4" s="8" t="s">
        <v>1252</v>
      </c>
      <c r="C4" s="4"/>
      <c r="D4" s="8" t="s">
        <v>1332</v>
      </c>
      <c r="E4" s="8">
        <v>89519</v>
      </c>
      <c r="F4" s="8" t="str">
        <f t="shared" ref="F4:F67" si="1">VLOOKUP(D4,$I$3:$J$21,2)</f>
        <v>South Washoe County</v>
      </c>
      <c r="G4" s="8">
        <f>IF(D4="","",COUNTIF(Data!N:N,D4))</f>
        <v>25</v>
      </c>
      <c r="I4" s="8" t="s">
        <v>1225</v>
      </c>
      <c r="J4" s="8" t="s">
        <v>1427</v>
      </c>
      <c r="K4" s="8">
        <f>COUNTIF(Data!O:O,I4)</f>
        <v>128</v>
      </c>
      <c r="M4" s="8" t="s">
        <v>1309</v>
      </c>
      <c r="N4" s="8">
        <f>COUNTIF(F:F,M4)</f>
        <v>4</v>
      </c>
      <c r="O4" s="8">
        <f>COUNTIF(Data!B:B,M4)</f>
        <v>9</v>
      </c>
      <c r="Q4" s="8">
        <v>89412</v>
      </c>
      <c r="R4" s="8" t="str">
        <f t="shared" si="0"/>
        <v xml:space="preserve">Gerlach,  Smoke Creek          </v>
      </c>
      <c r="S4" s="8" t="s">
        <v>1473</v>
      </c>
      <c r="U4" s="8" t="s">
        <v>1446</v>
      </c>
    </row>
    <row r="5" spans="1:32" x14ac:dyDescent="0.3">
      <c r="A5" s="8" t="s">
        <v>1226</v>
      </c>
      <c r="B5" s="8" t="s">
        <v>1253</v>
      </c>
      <c r="D5" s="8" t="s">
        <v>1333</v>
      </c>
      <c r="E5" s="8">
        <v>89509</v>
      </c>
      <c r="F5" s="8" t="str">
        <f t="shared" si="1"/>
        <v>South Washoe County</v>
      </c>
      <c r="G5" s="8">
        <f>IF(D5="","",COUNTIF(Data!N:N,D5))</f>
        <v>20</v>
      </c>
      <c r="I5" s="8" t="s">
        <v>1226</v>
      </c>
      <c r="J5" s="8" t="s">
        <v>1427</v>
      </c>
      <c r="K5" s="8">
        <f>COUNTIF(Data!O:O,I5)</f>
        <v>15</v>
      </c>
      <c r="M5" s="8" t="s">
        <v>1314</v>
      </c>
      <c r="N5" s="8">
        <f>COUNTIF(F:F,M5)</f>
        <v>15</v>
      </c>
      <c r="O5" s="8">
        <f>COUNTIF(Data!B:B,M5)</f>
        <v>162</v>
      </c>
      <c r="Q5" s="8">
        <v>89424</v>
      </c>
      <c r="R5" s="8" t="str">
        <f t="shared" si="0"/>
        <v xml:space="preserve">Nixon            </v>
      </c>
      <c r="S5" s="8" t="s">
        <v>1447</v>
      </c>
    </row>
    <row r="6" spans="1:32" x14ac:dyDescent="0.3">
      <c r="A6" s="8" t="s">
        <v>1227</v>
      </c>
      <c r="B6" s="8" t="s">
        <v>1254</v>
      </c>
      <c r="D6" s="8" t="s">
        <v>1334</v>
      </c>
      <c r="E6" s="8">
        <v>89509</v>
      </c>
      <c r="F6" s="8" t="str">
        <f t="shared" si="1"/>
        <v>South Washoe County</v>
      </c>
      <c r="G6" s="8">
        <f>IF(D6="","",COUNTIF(Data!N:N,D6))</f>
        <v>27</v>
      </c>
      <c r="I6" s="8" t="s">
        <v>1227</v>
      </c>
      <c r="J6" s="8" t="s">
        <v>1427</v>
      </c>
      <c r="K6" s="8">
        <f>COUNTIF(Data!O:O,I6)</f>
        <v>192</v>
      </c>
      <c r="M6" s="8" t="s">
        <v>1436</v>
      </c>
      <c r="N6" s="8">
        <f>COUNTIF(F:F,M6)</f>
        <v>3</v>
      </c>
      <c r="O6" s="8">
        <f>COUNTIF(Data!B:B,M6)</f>
        <v>10</v>
      </c>
      <c r="Q6" s="8">
        <v>89431</v>
      </c>
      <c r="R6" s="8" t="str">
        <f t="shared" si="0"/>
        <v xml:space="preserve">Sparks,  Greenbrae, Happy Valley, Sun Valley        </v>
      </c>
      <c r="S6" s="8" t="s">
        <v>1474</v>
      </c>
      <c r="U6" s="8" t="s">
        <v>1475</v>
      </c>
      <c r="V6" s="8" t="s">
        <v>1476</v>
      </c>
      <c r="W6" s="8" t="s">
        <v>1449</v>
      </c>
    </row>
    <row r="7" spans="1:32" x14ac:dyDescent="0.3">
      <c r="A7" s="8" t="s">
        <v>1228</v>
      </c>
      <c r="B7" s="8" t="s">
        <v>1255</v>
      </c>
      <c r="D7" s="8" t="s">
        <v>1335</v>
      </c>
      <c r="E7" s="8">
        <v>89509</v>
      </c>
      <c r="F7" s="8" t="str">
        <f t="shared" si="1"/>
        <v>South Washoe County</v>
      </c>
      <c r="G7" s="8">
        <f>IF(D7="","",COUNTIF(Data!N:N,D7))</f>
        <v>8</v>
      </c>
      <c r="I7" s="8" t="s">
        <v>1228</v>
      </c>
      <c r="J7" s="8" t="s">
        <v>1427</v>
      </c>
      <c r="K7" s="8">
        <f>COUNTIF(Data!O:O,I7)</f>
        <v>117</v>
      </c>
      <c r="Q7" s="8">
        <v>89433</v>
      </c>
      <c r="R7" s="8" t="str">
        <f t="shared" si="0"/>
        <v xml:space="preserve">Sun Valley            </v>
      </c>
      <c r="S7" s="8" t="s">
        <v>1449</v>
      </c>
    </row>
    <row r="8" spans="1:32" x14ac:dyDescent="0.3">
      <c r="A8" s="8" t="s">
        <v>1229</v>
      </c>
      <c r="B8" s="8" t="s">
        <v>1256</v>
      </c>
      <c r="D8" s="8" t="s">
        <v>1336</v>
      </c>
      <c r="E8" s="8">
        <v>89509</v>
      </c>
      <c r="F8" s="8" t="str">
        <f t="shared" si="1"/>
        <v>South Washoe County</v>
      </c>
      <c r="G8" s="8">
        <f>IF(D8="","",COUNTIF(Data!N:N,D8))</f>
        <v>25</v>
      </c>
      <c r="I8" s="8" t="s">
        <v>1229</v>
      </c>
      <c r="J8" s="8" t="s">
        <v>1427</v>
      </c>
      <c r="K8" s="8">
        <f>COUNTIF(Data!O:O,I8)</f>
        <v>55</v>
      </c>
      <c r="Q8" s="8">
        <v>89434</v>
      </c>
      <c r="R8" s="8" t="str">
        <f t="shared" si="0"/>
        <v xml:space="preserve">Lockwood, Mccarran, Mustang, Patrick, Tracy-Clark        </v>
      </c>
      <c r="S8" s="8" t="s">
        <v>1477</v>
      </c>
      <c r="T8" s="8" t="s">
        <v>1478</v>
      </c>
      <c r="U8" s="8" t="s">
        <v>1479</v>
      </c>
      <c r="V8" s="8" t="s">
        <v>1480</v>
      </c>
      <c r="W8" s="8" t="s">
        <v>1450</v>
      </c>
    </row>
    <row r="9" spans="1:32" x14ac:dyDescent="0.3">
      <c r="A9" s="8" t="s">
        <v>1230</v>
      </c>
      <c r="B9" s="8" t="s">
        <v>1257</v>
      </c>
      <c r="D9" s="8" t="s">
        <v>1337</v>
      </c>
      <c r="E9" s="8" t="s">
        <v>1471</v>
      </c>
      <c r="F9" s="8" t="str">
        <f t="shared" si="1"/>
        <v>South Washoe County</v>
      </c>
      <c r="G9" s="8">
        <f>IF(D9="","",COUNTIF(Data!N:N,D9))</f>
        <v>21</v>
      </c>
      <c r="I9" s="8" t="s">
        <v>1230</v>
      </c>
      <c r="J9" s="8" t="s">
        <v>1314</v>
      </c>
      <c r="K9" s="8">
        <f>COUNTIF(Data!O:O,I9)</f>
        <v>118</v>
      </c>
      <c r="Q9" s="8">
        <v>89436</v>
      </c>
      <c r="R9" s="8" t="str">
        <f>S9&amp;" "&amp;T9&amp;" "&amp;U9&amp;" "&amp;V9&amp;" "&amp;W9&amp;" "&amp;X9&amp;" "&amp;Y9&amp;" "&amp;Z9&amp;" "&amp;AA9&amp;" "&amp;AB9&amp;" "&amp;AC9&amp;" "&amp;AD9&amp;" "&amp;AE9</f>
        <v xml:space="preserve">Sparks, Spanish Springs           </v>
      </c>
      <c r="S9" s="8" t="s">
        <v>1474</v>
      </c>
      <c r="T9" s="8" t="s">
        <v>1451</v>
      </c>
    </row>
    <row r="10" spans="1:32" x14ac:dyDescent="0.3">
      <c r="A10" s="8" t="s">
        <v>1231</v>
      </c>
      <c r="B10" s="8" t="s">
        <v>1258</v>
      </c>
      <c r="D10" s="8" t="s">
        <v>1338</v>
      </c>
      <c r="E10" s="8">
        <v>89512</v>
      </c>
      <c r="F10" s="8" t="str">
        <f t="shared" si="1"/>
        <v>South Washoe County</v>
      </c>
      <c r="G10" s="8">
        <f>IF(D10="","",COUNTIF(Data!N:N,D10))</f>
        <v>9</v>
      </c>
      <c r="I10" s="8" t="s">
        <v>1231</v>
      </c>
      <c r="J10" s="8" t="s">
        <v>1314</v>
      </c>
      <c r="K10" s="8">
        <f>COUNTIF(Data!O:O,I10)</f>
        <v>28</v>
      </c>
      <c r="Q10" s="8">
        <v>89439</v>
      </c>
      <c r="R10" s="8" t="str">
        <f>S10&amp;" "&amp;T10&amp;" "&amp;U10&amp;" "&amp;V10&amp;" "&amp;W10&amp;" "&amp;X10&amp;" "&amp;Y10&amp;" "&amp;Z10&amp;" "&amp;AA10&amp;" "&amp;AB10&amp;" "&amp;AC10&amp;" "&amp;AD10&amp;" "&amp;AE10</f>
        <v xml:space="preserve">Verdi            </v>
      </c>
      <c r="S10" s="8" t="s">
        <v>1452</v>
      </c>
    </row>
    <row r="11" spans="1:32" x14ac:dyDescent="0.3">
      <c r="A11" s="8" t="s">
        <v>1232</v>
      </c>
      <c r="B11" s="8" t="s">
        <v>1259</v>
      </c>
      <c r="D11" s="8" t="s">
        <v>1339</v>
      </c>
      <c r="E11" s="8">
        <v>89509</v>
      </c>
      <c r="F11" s="8" t="str">
        <f t="shared" si="1"/>
        <v>South Washoe County</v>
      </c>
      <c r="G11" s="8">
        <f>IF(D11="","",COUNTIF(Data!N:N,D11))</f>
        <v>11</v>
      </c>
      <c r="I11" s="8" t="s">
        <v>1232</v>
      </c>
      <c r="J11" s="8" t="s">
        <v>1427</v>
      </c>
      <c r="K11" s="8">
        <f>COUNTIF(Data!O:O,I11)</f>
        <v>53</v>
      </c>
      <c r="Q11" s="8">
        <v>89441</v>
      </c>
      <c r="R11" s="8" t="str">
        <f>S11&amp;" "&amp;T11&amp;" "&amp;U11&amp;" "&amp;V11&amp;" "&amp;W11&amp;" "&amp;X11&amp;" "&amp;Y11&amp;" "&amp;Z11&amp;" "&amp;AA11&amp;" "&amp;AB11&amp;" "&amp;AC11&amp;" "&amp;AD11&amp;" "&amp;AE11</f>
        <v xml:space="preserve">Sparks, Spanish Springs,           </v>
      </c>
      <c r="S11" s="8" t="s">
        <v>1474</v>
      </c>
      <c r="T11" s="8" t="s">
        <v>1481</v>
      </c>
    </row>
    <row r="12" spans="1:32" x14ac:dyDescent="0.3">
      <c r="A12" s="8" t="s">
        <v>1233</v>
      </c>
      <c r="B12" s="8" t="s">
        <v>1260</v>
      </c>
      <c r="D12" s="8" t="s">
        <v>1340</v>
      </c>
      <c r="E12" s="8">
        <v>89509</v>
      </c>
      <c r="F12" s="8" t="str">
        <f t="shared" si="1"/>
        <v>South Washoe County</v>
      </c>
      <c r="G12" s="8">
        <f>IF(D12="","",COUNTIF(Data!N:N,D12))</f>
        <v>11</v>
      </c>
      <c r="I12" s="8" t="s">
        <v>1233</v>
      </c>
      <c r="J12" s="8" t="s">
        <v>1427</v>
      </c>
      <c r="K12" s="8">
        <f>COUNTIF(Data!O:O,I12)</f>
        <v>29</v>
      </c>
      <c r="Q12" s="8">
        <v>89442</v>
      </c>
      <c r="R12" s="8" t="str">
        <f>S12&amp;" "&amp;T12&amp;" "&amp;U12&amp;" "&amp;V12&amp;" "&amp;W12&amp;" "&amp;X12&amp;" "&amp;Y12&amp;" "&amp;Z12&amp;" "&amp;AA12&amp;" "&amp;AB12&amp;" "&amp;AC12&amp;" "&amp;AD12&amp;" "&amp;AE12</f>
        <v xml:space="preserve">Wadsworth,  Olinghouse          </v>
      </c>
      <c r="S12" s="8" t="s">
        <v>1482</v>
      </c>
      <c r="U12" s="8" t="s">
        <v>1453</v>
      </c>
    </row>
    <row r="13" spans="1:32" x14ac:dyDescent="0.3">
      <c r="A13" s="8" t="s">
        <v>1234</v>
      </c>
      <c r="B13" s="8" t="s">
        <v>1261</v>
      </c>
      <c r="D13" s="8" t="s">
        <v>1341</v>
      </c>
      <c r="E13" s="8">
        <v>89502</v>
      </c>
      <c r="F13" s="8" t="str">
        <f t="shared" si="1"/>
        <v>South Washoe County</v>
      </c>
      <c r="G13" s="8">
        <f>IF(D13="","",COUNTIF(Data!N:N,D13))</f>
        <v>8</v>
      </c>
      <c r="I13" s="8" t="s">
        <v>1234</v>
      </c>
      <c r="J13" s="8" t="s">
        <v>1309</v>
      </c>
      <c r="K13" s="8">
        <f>COUNTIF(Data!O:O,I13)</f>
        <v>9</v>
      </c>
      <c r="Q13" s="8">
        <v>89451</v>
      </c>
      <c r="R13" s="8" t="str">
        <f>S13&amp;" "&amp;T13&amp;" "&amp;U13&amp;" "&amp;V13&amp;" "&amp;W13&amp;" "&amp;X13&amp;" "&amp;Y13&amp;" "&amp;Z13&amp;" "&amp;AA13&amp;" "&amp;AB13&amp;" "&amp;AC13&amp;" "&amp;AD13&amp;" "&amp;AE13</f>
        <v xml:space="preserve">Incline Village            </v>
      </c>
      <c r="S13" s="8" t="s">
        <v>1454</v>
      </c>
    </row>
    <row r="14" spans="1:32" x14ac:dyDescent="0.3">
      <c r="A14" s="8" t="s">
        <v>1249</v>
      </c>
      <c r="B14" s="8" t="s">
        <v>1262</v>
      </c>
      <c r="D14" s="8" t="s">
        <v>1342</v>
      </c>
      <c r="E14" s="8">
        <v>89502</v>
      </c>
      <c r="F14" s="8" t="str">
        <f t="shared" si="1"/>
        <v>South Washoe County</v>
      </c>
      <c r="G14" s="8">
        <f>IF(D14="","",COUNTIF(Data!N:N,D14))</f>
        <v>7</v>
      </c>
      <c r="I14" s="8" t="s">
        <v>1249</v>
      </c>
      <c r="J14" s="8" t="s">
        <v>1314</v>
      </c>
      <c r="K14" s="8">
        <f>COUNTIF(Data!O:O,I14)</f>
        <v>16</v>
      </c>
      <c r="Q14" s="8">
        <v>89501</v>
      </c>
      <c r="R14" s="8" t="str">
        <f>S14&amp;" "&amp;T14&amp;" "&amp;U14&amp;" "&amp;V14&amp;" "&amp;W14&amp;" "&amp;X14&amp;" "&amp;Y14&amp;" "&amp;Z14&amp;" "&amp;AA14&amp;" "&amp;AB14&amp;" "&amp;AC14&amp;" "&amp;AD14&amp;" "&amp;AE14</f>
        <v xml:space="preserve">Reno            </v>
      </c>
      <c r="S14" s="8" t="s">
        <v>1284</v>
      </c>
    </row>
    <row r="15" spans="1:32" x14ac:dyDescent="0.3">
      <c r="A15" s="8" t="s">
        <v>1250</v>
      </c>
      <c r="B15" s="8" t="s">
        <v>1263</v>
      </c>
      <c r="D15" s="8" t="s">
        <v>1343</v>
      </c>
      <c r="E15" s="8">
        <v>89502</v>
      </c>
      <c r="F15" s="8" t="str">
        <f t="shared" si="1"/>
        <v>South Washoe County</v>
      </c>
      <c r="G15" s="8">
        <f>IF(D15="","",COUNTIF(Data!N:N,D15))</f>
        <v>7</v>
      </c>
      <c r="I15" s="8" t="s">
        <v>1433</v>
      </c>
      <c r="J15" s="8" t="s">
        <v>1436</v>
      </c>
      <c r="K15" s="8">
        <f>COUNTIF(Data!O:O,I15)</f>
        <v>9</v>
      </c>
      <c r="Q15" s="8">
        <v>89502</v>
      </c>
      <c r="R15" s="8" t="str">
        <f>S15&amp;" "&amp;T15&amp;" "&amp;U15&amp;" "&amp;V15&amp;" "&amp;W15&amp;" "&amp;X15&amp;" "&amp;Y15&amp;" "&amp;Z15&amp;" "&amp;AA15&amp;" "&amp;AB15&amp;" "&amp;AC15&amp;" "&amp;AD15&amp;" "&amp;AE15</f>
        <v xml:space="preserve">Reno,  Hidden Valley          </v>
      </c>
      <c r="S15" s="8" t="s">
        <v>1483</v>
      </c>
      <c r="U15" s="8" t="s">
        <v>1455</v>
      </c>
    </row>
    <row r="16" spans="1:32" x14ac:dyDescent="0.3">
      <c r="A16" s="8" t="s">
        <v>1235</v>
      </c>
      <c r="B16" s="8" t="s">
        <v>1264</v>
      </c>
      <c r="D16" s="8" t="s">
        <v>1344</v>
      </c>
      <c r="E16" s="8">
        <v>89509</v>
      </c>
      <c r="F16" s="8" t="str">
        <f t="shared" si="1"/>
        <v>South Washoe County</v>
      </c>
      <c r="G16" s="8">
        <f>IF(D16="","",COUNTIF(Data!N:N,D16))</f>
        <v>31</v>
      </c>
      <c r="I16" s="8" t="s">
        <v>1250</v>
      </c>
      <c r="J16" s="8" t="s">
        <v>1427</v>
      </c>
      <c r="K16" s="8">
        <f>COUNTIF(Data!O:O,I16)</f>
        <v>74</v>
      </c>
      <c r="Q16" s="8">
        <v>89503</v>
      </c>
      <c r="R16" s="8" t="str">
        <f>S16&amp;" "&amp;T16&amp;" "&amp;U16&amp;" "&amp;V16&amp;" "&amp;W16&amp;" "&amp;X16&amp;" "&amp;Y16&amp;" "&amp;Z16&amp;" "&amp;AA16&amp;" "&amp;AB16&amp;" "&amp;AC16&amp;" "&amp;AD16&amp;" "&amp;AE16</f>
        <v xml:space="preserve">Reno,  Lawton          </v>
      </c>
      <c r="S16" s="8" t="s">
        <v>1483</v>
      </c>
      <c r="U16" s="8" t="s">
        <v>1456</v>
      </c>
    </row>
    <row r="17" spans="1:31" x14ac:dyDescent="0.3">
      <c r="A17" s="8" t="s">
        <v>1236</v>
      </c>
      <c r="B17" s="8" t="s">
        <v>1265</v>
      </c>
      <c r="D17" s="8" t="s">
        <v>1345</v>
      </c>
      <c r="E17" s="8">
        <v>89501</v>
      </c>
      <c r="F17" s="8" t="str">
        <f t="shared" si="1"/>
        <v>South Washoe County</v>
      </c>
      <c r="G17" s="8">
        <f>IF(D17="","",COUNTIF(Data!N:N,D17))</f>
        <v>13</v>
      </c>
      <c r="I17" s="8" t="s">
        <v>1235</v>
      </c>
      <c r="J17" s="8" t="s">
        <v>1427</v>
      </c>
      <c r="K17" s="8">
        <f>COUNTIF(Data!O:O,I17)</f>
        <v>48</v>
      </c>
      <c r="Q17" s="8">
        <v>89506</v>
      </c>
      <c r="R17" s="8" t="str">
        <f>S17&amp;" "&amp;T17&amp;" "&amp;U17&amp;" "&amp;V17&amp;" "&amp;W17&amp;" "&amp;X17&amp;" "&amp;Y17&amp;" "&amp;Z17&amp;" "&amp;AA17&amp;" "&amp;AB17&amp;" "&amp;AC17&amp;" "&amp;AD17&amp;" "&amp;AE17</f>
        <v>Reno,  Anderson Acres, Black Springs, Bordertown, Golden Valley, Lemmon Valley, Panther Valley, Rancho Haven, Red Rock, Sierra, Silver Knolls, Stead</v>
      </c>
      <c r="S17" s="8" t="s">
        <v>1483</v>
      </c>
      <c r="U17" s="8" t="s">
        <v>1484</v>
      </c>
      <c r="V17" s="8" t="s">
        <v>1485</v>
      </c>
      <c r="W17" s="8" t="s">
        <v>1486</v>
      </c>
      <c r="X17" s="8" t="s">
        <v>1487</v>
      </c>
      <c r="Y17" s="8" t="s">
        <v>1488</v>
      </c>
      <c r="Z17" s="8" t="s">
        <v>1489</v>
      </c>
      <c r="AA17" s="8" t="s">
        <v>1490</v>
      </c>
      <c r="AB17" s="8" t="s">
        <v>1491</v>
      </c>
      <c r="AC17" s="8" t="s">
        <v>1492</v>
      </c>
      <c r="AD17" s="8" t="s">
        <v>1493</v>
      </c>
      <c r="AE17" s="8" t="s">
        <v>1458</v>
      </c>
    </row>
    <row r="18" spans="1:31" x14ac:dyDescent="0.3">
      <c r="A18" s="8" t="s">
        <v>1237</v>
      </c>
      <c r="B18" s="8" t="s">
        <v>1266</v>
      </c>
      <c r="D18" s="8" t="s">
        <v>1346</v>
      </c>
      <c r="E18" s="8">
        <v>89503</v>
      </c>
      <c r="F18" s="8" t="str">
        <f t="shared" si="1"/>
        <v>South Washoe County</v>
      </c>
      <c r="G18" s="8">
        <f>IF(D18="","",COUNTIF(Data!N:N,D18))</f>
        <v>16</v>
      </c>
      <c r="I18" s="8" t="s">
        <v>1236</v>
      </c>
      <c r="J18" s="8" t="s">
        <v>1427</v>
      </c>
      <c r="K18" s="8">
        <f>COUNTIF(Data!O:O,I18)</f>
        <v>58</v>
      </c>
      <c r="Q18" s="8">
        <v>89508</v>
      </c>
      <c r="R18" s="8" t="str">
        <f>S18&amp;" "&amp;T18&amp;" "&amp;U18&amp;" "&amp;V18&amp;" "&amp;W18&amp;" "&amp;X18&amp;" "&amp;Y18&amp;" "&amp;Z18&amp;" "&amp;AA18&amp;" "&amp;AB18&amp;" "&amp;AC18&amp;" "&amp;AD18&amp;" "&amp;AE18</f>
        <v xml:space="preserve">Reno,  Bordertown, Cold Springs, Silver Knolls        </v>
      </c>
      <c r="S18" s="8" t="s">
        <v>1483</v>
      </c>
      <c r="U18" s="8" t="s">
        <v>1486</v>
      </c>
      <c r="V18" s="8" t="s">
        <v>1494</v>
      </c>
      <c r="W18" s="8" t="s">
        <v>1457</v>
      </c>
    </row>
    <row r="19" spans="1:31" x14ac:dyDescent="0.3">
      <c r="A19" s="8" t="s">
        <v>1238</v>
      </c>
      <c r="B19" s="8" t="s">
        <v>1267</v>
      </c>
      <c r="D19" s="8" t="s">
        <v>1347</v>
      </c>
      <c r="E19" s="8">
        <v>89523</v>
      </c>
      <c r="F19" s="8" t="str">
        <f t="shared" si="1"/>
        <v>South Washoe County</v>
      </c>
      <c r="G19" s="8">
        <f>IF(D19="","",COUNTIF(Data!N:N,D19))</f>
        <v>14</v>
      </c>
      <c r="I19" s="8" t="s">
        <v>1239</v>
      </c>
      <c r="J19" s="8" t="s">
        <v>1427</v>
      </c>
      <c r="K19" s="8">
        <f>COUNTIF(Data!O:O,I19)</f>
        <v>1</v>
      </c>
      <c r="Q19" s="8">
        <v>89509</v>
      </c>
      <c r="R19" s="8" t="str">
        <f>S19&amp;" "&amp;T19&amp;" "&amp;U19&amp;" "&amp;V19&amp;" "&amp;W19&amp;" "&amp;X19&amp;" "&amp;Y19&amp;" "&amp;Z19&amp;" "&amp;AA19&amp;" "&amp;AB19&amp;" "&amp;AC19&amp;" "&amp;AD19&amp;" "&amp;AE19</f>
        <v xml:space="preserve">Reno            </v>
      </c>
      <c r="S19" s="8" t="s">
        <v>1284</v>
      </c>
    </row>
    <row r="20" spans="1:31" x14ac:dyDescent="0.3">
      <c r="A20" s="8" t="s">
        <v>1239</v>
      </c>
      <c r="B20" s="8" t="s">
        <v>1268</v>
      </c>
      <c r="D20" s="8" t="s">
        <v>1348</v>
      </c>
      <c r="E20" s="8">
        <v>89503</v>
      </c>
      <c r="F20" s="8" t="str">
        <f t="shared" si="1"/>
        <v>South Washoe County</v>
      </c>
      <c r="G20" s="8">
        <f>IF(D20="","",COUNTIF(Data!N:N,D20))</f>
        <v>12</v>
      </c>
      <c r="I20" s="8" t="s">
        <v>1240</v>
      </c>
      <c r="J20" s="8" t="s">
        <v>1427</v>
      </c>
      <c r="K20" s="8">
        <f>COUNTIF(Data!O:O,I20)</f>
        <v>31</v>
      </c>
      <c r="Q20" s="8">
        <v>89510</v>
      </c>
      <c r="R20" s="8" t="str">
        <f>S20&amp;" "&amp;T20&amp;" "&amp;U20&amp;" "&amp;V20&amp;" "&amp;W20&amp;" "&amp;X20&amp;" "&amp;Y20&amp;" "&amp;Z20&amp;" "&amp;AA20&amp;" "&amp;AB20&amp;" "&amp;AC20&amp;" "&amp;AD20&amp;" "&amp;AE20</f>
        <v xml:space="preserve">Reno,  Cannon International Airport, Cottonwood Creek, Palomino Valley, Pyramid, Sand Pass, Sutcliffe     </v>
      </c>
      <c r="S20" s="8" t="s">
        <v>1483</v>
      </c>
      <c r="U20" s="8" t="s">
        <v>1495</v>
      </c>
      <c r="V20" s="8" t="s">
        <v>1496</v>
      </c>
      <c r="W20" s="8" t="s">
        <v>1497</v>
      </c>
      <c r="X20" s="8" t="s">
        <v>1498</v>
      </c>
      <c r="Y20" s="8" t="s">
        <v>1499</v>
      </c>
      <c r="Z20" s="8" t="s">
        <v>1459</v>
      </c>
    </row>
    <row r="21" spans="1:31" x14ac:dyDescent="0.3">
      <c r="A21" s="8" t="s">
        <v>1240</v>
      </c>
      <c r="B21" s="8" t="s">
        <v>1278</v>
      </c>
      <c r="D21" s="8" t="s">
        <v>1349</v>
      </c>
      <c r="E21" s="8">
        <v>89503</v>
      </c>
      <c r="F21" s="8" t="str">
        <f t="shared" si="1"/>
        <v>South Washoe County</v>
      </c>
      <c r="G21" s="8">
        <f>IF(D21="","",COUNTIF(Data!N:N,D21))</f>
        <v>12</v>
      </c>
      <c r="I21" s="8" t="s">
        <v>1434</v>
      </c>
      <c r="J21" s="8" t="s">
        <v>1436</v>
      </c>
      <c r="K21" s="8">
        <f>COUNTIF(Data!O:O,I21)</f>
        <v>1</v>
      </c>
      <c r="Q21" s="8">
        <v>89511</v>
      </c>
      <c r="R21" s="8" t="str">
        <f>S21&amp;" "&amp;T21&amp;" "&amp;U21&amp;" "&amp;V21&amp;" "&amp;W21&amp;" "&amp;X21&amp;" "&amp;Y21&amp;" "&amp;Z21&amp;" "&amp;AA21&amp;" "&amp;AB21&amp;" "&amp;AC21&amp;" "&amp;AD21&amp;" "&amp;AE21</f>
        <v xml:space="preserve">Reno,  Galena, Pleasant Valley, Steamboat, Virginia Foothills       </v>
      </c>
      <c r="S21" s="8" t="s">
        <v>1483</v>
      </c>
      <c r="U21" s="8" t="s">
        <v>1500</v>
      </c>
      <c r="V21" s="8" t="s">
        <v>1501</v>
      </c>
      <c r="W21" s="8" t="s">
        <v>1502</v>
      </c>
      <c r="X21" s="8" t="s">
        <v>1460</v>
      </c>
    </row>
    <row r="22" spans="1:31" x14ac:dyDescent="0.3">
      <c r="A22" s="8" t="s">
        <v>1241</v>
      </c>
      <c r="B22" s="8" t="s">
        <v>1269</v>
      </c>
      <c r="D22" s="8" t="s">
        <v>1350</v>
      </c>
      <c r="E22" s="8">
        <v>89512</v>
      </c>
      <c r="F22" s="8" t="str">
        <f t="shared" si="1"/>
        <v>South Washoe County</v>
      </c>
      <c r="G22" s="8">
        <f>IF(D22="","",COUNTIF(Data!N:N,D22))</f>
        <v>20</v>
      </c>
      <c r="Q22" s="8">
        <v>89512</v>
      </c>
      <c r="R22" s="8" t="str">
        <f>S22&amp;" "&amp;T22&amp;" "&amp;U22&amp;" "&amp;V22&amp;" "&amp;W22&amp;" "&amp;X22&amp;" "&amp;Y22&amp;" "&amp;Z22&amp;" "&amp;AA22&amp;" "&amp;AB22&amp;" "&amp;AC22&amp;" "&amp;AD22&amp;" "&amp;AE22</f>
        <v xml:space="preserve">Reno            </v>
      </c>
      <c r="S22" s="8" t="s">
        <v>1284</v>
      </c>
    </row>
    <row r="23" spans="1:31" x14ac:dyDescent="0.3">
      <c r="A23" s="8" t="s">
        <v>1242</v>
      </c>
      <c r="B23" s="8" t="s">
        <v>1270</v>
      </c>
      <c r="D23" s="8" t="s">
        <v>1351</v>
      </c>
      <c r="E23" s="8">
        <v>89512</v>
      </c>
      <c r="F23" s="8" t="str">
        <f t="shared" si="1"/>
        <v>South Washoe County</v>
      </c>
      <c r="G23" s="8">
        <f>IF(D23="","",COUNTIF(Data!N:N,D23))</f>
        <v>17</v>
      </c>
      <c r="Q23" s="8">
        <v>89519</v>
      </c>
      <c r="R23" s="8" t="str">
        <f>S23&amp;" "&amp;T23&amp;" "&amp;U23&amp;" "&amp;V23&amp;" "&amp;W23&amp;" "&amp;X23&amp;" "&amp;Y23&amp;" "&amp;Z23&amp;" "&amp;AA23&amp;" "&amp;AB23&amp;" "&amp;AC23&amp;" "&amp;AD23&amp;" "&amp;AE23</f>
        <v xml:space="preserve">Reno            </v>
      </c>
      <c r="S23" s="8" t="s">
        <v>1284</v>
      </c>
    </row>
    <row r="24" spans="1:31" x14ac:dyDescent="0.3">
      <c r="A24" s="8" t="s">
        <v>1243</v>
      </c>
      <c r="B24" s="8" t="s">
        <v>1271</v>
      </c>
      <c r="D24" s="8" t="s">
        <v>1352</v>
      </c>
      <c r="E24" s="8">
        <v>89506</v>
      </c>
      <c r="F24" s="8" t="str">
        <f t="shared" si="1"/>
        <v>South Washoe County</v>
      </c>
      <c r="G24" s="8">
        <f>IF(D24="","",COUNTIF(Data!N:N,D24))</f>
        <v>19</v>
      </c>
      <c r="Q24" s="8">
        <v>89520</v>
      </c>
      <c r="R24" s="8" t="str">
        <f>S24&amp;" "&amp;T24&amp;" "&amp;U24&amp;" "&amp;V24&amp;" "&amp;W24&amp;" "&amp;X24&amp;" "&amp;Y24&amp;" "&amp;Z24&amp;" "&amp;AA24&amp;" "&amp;AB24&amp;" "&amp;AC24&amp;" "&amp;AD24&amp;" "&amp;AE24</f>
        <v xml:space="preserve">Reno            </v>
      </c>
      <c r="S24" s="8" t="s">
        <v>1284</v>
      </c>
    </row>
    <row r="25" spans="1:31" x14ac:dyDescent="0.3">
      <c r="A25" s="8" t="s">
        <v>1244</v>
      </c>
      <c r="B25" s="8" t="s">
        <v>1272</v>
      </c>
      <c r="D25" s="8" t="s">
        <v>1353</v>
      </c>
      <c r="E25" s="8">
        <v>89503</v>
      </c>
      <c r="F25" s="8" t="str">
        <f t="shared" si="1"/>
        <v>South Washoe County</v>
      </c>
      <c r="G25" s="8">
        <f>IF(D25="","",COUNTIF(Data!N:N,D25))</f>
        <v>18</v>
      </c>
      <c r="Q25" s="8">
        <v>89521</v>
      </c>
      <c r="R25" s="8" t="str">
        <f>S25&amp;" "&amp;T25&amp;" "&amp;U25&amp;" "&amp;V25&amp;" "&amp;W25&amp;" "&amp;X25&amp;" "&amp;Y25&amp;" "&amp;Z25&amp;" "&amp;AA25&amp;" "&amp;AB25&amp;" "&amp;AC25&amp;" "&amp;AD25&amp;" "&amp;AE25</f>
        <v xml:space="preserve">Reno, VC Highlands           </v>
      </c>
      <c r="S25" s="8" t="s">
        <v>1483</v>
      </c>
      <c r="T25" s="8" t="s">
        <v>1461</v>
      </c>
    </row>
    <row r="26" spans="1:31" x14ac:dyDescent="0.3">
      <c r="A26" s="8" t="s">
        <v>1245</v>
      </c>
      <c r="B26" s="8" t="s">
        <v>1273</v>
      </c>
      <c r="D26" s="8" t="s">
        <v>1354</v>
      </c>
      <c r="E26" s="8">
        <v>89433</v>
      </c>
      <c r="F26" s="8" t="str">
        <f t="shared" si="1"/>
        <v>South Washoe County</v>
      </c>
      <c r="G26" s="8">
        <f>IF(D26="","",COUNTIF(Data!N:N,D26))</f>
        <v>15</v>
      </c>
      <c r="Q26" s="8">
        <v>89523</v>
      </c>
      <c r="R26" s="8" t="str">
        <f>S26&amp;" "&amp;T26&amp;" "&amp;U26&amp;" "&amp;V26&amp;" "&amp;W26&amp;" "&amp;X26&amp;" "&amp;Y26&amp;" "&amp;Z26&amp;" "&amp;AA26&amp;" "&amp;AB26&amp;" "&amp;AC26&amp;" "&amp;AD26&amp;" "&amp;AE26</f>
        <v xml:space="preserve">Reno,  Mogul, Somersett         </v>
      </c>
      <c r="S26" s="8" t="s">
        <v>1483</v>
      </c>
      <c r="U26" s="8" t="s">
        <v>1503</v>
      </c>
      <c r="V26" s="8" t="s">
        <v>1462</v>
      </c>
    </row>
    <row r="27" spans="1:31" x14ac:dyDescent="0.3">
      <c r="A27" s="8" t="s">
        <v>1246</v>
      </c>
      <c r="B27" s="8" t="s">
        <v>1274</v>
      </c>
      <c r="D27" s="8" t="s">
        <v>1355</v>
      </c>
      <c r="E27" s="8">
        <v>89431</v>
      </c>
      <c r="F27" s="8" t="str">
        <f t="shared" si="1"/>
        <v>South Washoe County</v>
      </c>
      <c r="G27" s="8">
        <f>IF(D27="","",COUNTIF(Data!N:N,D27))</f>
        <v>17</v>
      </c>
      <c r="Q27" s="8">
        <v>89557</v>
      </c>
      <c r="R27" s="8" t="str">
        <f>S27&amp;" "&amp;T27&amp;" "&amp;U27&amp;" "&amp;V27&amp;" "&amp;W27&amp;" "&amp;X27&amp;" "&amp;Y27&amp;" "&amp;Z27&amp;" "&amp;AA27&amp;" "&amp;AB27&amp;" "&amp;AC27&amp;" "&amp;AD27&amp;" "&amp;AE27</f>
        <v xml:space="preserve">Reno,  Univ NV Reno          </v>
      </c>
      <c r="S27" s="8" t="s">
        <v>1483</v>
      </c>
      <c r="U27" s="8" t="s">
        <v>1463</v>
      </c>
    </row>
    <row r="28" spans="1:31" x14ac:dyDescent="0.3">
      <c r="A28" s="8" t="s">
        <v>1247</v>
      </c>
      <c r="B28" s="8" t="s">
        <v>1275</v>
      </c>
      <c r="D28" s="8" t="s">
        <v>1356</v>
      </c>
      <c r="E28" s="8">
        <v>89436</v>
      </c>
      <c r="F28" s="8" t="str">
        <f t="shared" si="1"/>
        <v>South Washoe County</v>
      </c>
      <c r="G28" s="8">
        <f>IF(D28="","",COUNTIF(Data!N:N,D28))</f>
        <v>4</v>
      </c>
      <c r="Q28" s="8">
        <v>89595</v>
      </c>
      <c r="R28" s="8" t="str">
        <f>S28&amp;" "&amp;T28&amp;" "&amp;U28&amp;" "&amp;V28&amp;" "&amp;W28&amp;" "&amp;X28&amp;" "&amp;Y28&amp;" "&amp;Z28&amp;" "&amp;AA28&amp;" "&amp;AB28&amp;" "&amp;AC28&amp;" "&amp;AD28&amp;" "&amp;AE28</f>
        <v xml:space="preserve">Reno,  Grand Sierra Hotel          </v>
      </c>
      <c r="S28" s="8" t="s">
        <v>1483</v>
      </c>
      <c r="U28" s="8" t="s">
        <v>1464</v>
      </c>
    </row>
    <row r="29" spans="1:31" x14ac:dyDescent="0.3">
      <c r="A29" s="8" t="s">
        <v>1248</v>
      </c>
      <c r="B29" s="8" t="s">
        <v>1276</v>
      </c>
      <c r="D29" s="8" t="s">
        <v>1357</v>
      </c>
      <c r="E29" s="8">
        <v>89431</v>
      </c>
      <c r="F29" s="8" t="str">
        <f t="shared" si="1"/>
        <v>South Washoe County</v>
      </c>
      <c r="G29" s="8">
        <f>IF(D29="","",COUNTIF(Data!N:N,D29))</f>
        <v>11</v>
      </c>
      <c r="Q29" s="8">
        <v>89704</v>
      </c>
      <c r="R29" s="8" t="str">
        <f>S29&amp;" "&amp;T29&amp;" "&amp;U29&amp;" "&amp;V29&amp;" "&amp;W29&amp;" "&amp;X29&amp;" "&amp;Y29&amp;" "&amp;Z29&amp;" "&amp;AA29&amp;" "&amp;AB29&amp;" "&amp;AC29&amp;" "&amp;AD29&amp;" "&amp;AE29</f>
        <v xml:space="preserve">Washoe Valley, Carson City           </v>
      </c>
      <c r="S29" s="8" t="s">
        <v>1504</v>
      </c>
      <c r="T29" s="8" t="s">
        <v>1465</v>
      </c>
    </row>
    <row r="30" spans="1:31" x14ac:dyDescent="0.3">
      <c r="A30" s="8" t="s">
        <v>1200</v>
      </c>
      <c r="B30" s="8" t="s">
        <v>1277</v>
      </c>
      <c r="D30" s="8" t="s">
        <v>1358</v>
      </c>
      <c r="E30" s="8">
        <v>89431</v>
      </c>
      <c r="F30" s="8" t="str">
        <f t="shared" si="1"/>
        <v>South Washoe County</v>
      </c>
      <c r="G30" s="8">
        <f>IF(D30="","",COUNTIF(Data!N:N,D30))</f>
        <v>12</v>
      </c>
      <c r="Q30" s="8" t="s">
        <v>1471</v>
      </c>
      <c r="R30" s="8" t="str">
        <f t="shared" ref="R30:R31" si="2">S30&amp;" "&amp;T30&amp;" "&amp;U30&amp;" "&amp;V30&amp;" "&amp;W30&amp;" "&amp;X30&amp;" "&amp;Y30&amp;" "&amp;Z30&amp;" "&amp;AA30&amp;" "&amp;AB30&amp;" "&amp;AC30&amp;" "&amp;AD30&amp;" "&amp;AE30</f>
        <v xml:space="preserve">Reno            </v>
      </c>
      <c r="S30" s="8" t="s">
        <v>1284</v>
      </c>
    </row>
    <row r="31" spans="1:31" x14ac:dyDescent="0.3">
      <c r="D31" s="8" t="s">
        <v>1359</v>
      </c>
      <c r="E31" s="8">
        <v>89431</v>
      </c>
      <c r="F31" s="8" t="str">
        <f t="shared" si="1"/>
        <v>South Washoe County</v>
      </c>
      <c r="G31" s="8">
        <f>IF(D31="","",COUNTIF(Data!N:N,D31))</f>
        <v>10</v>
      </c>
      <c r="Q31" s="8" t="s">
        <v>1436</v>
      </c>
      <c r="R31" s="8" t="str">
        <f t="shared" si="2"/>
        <v xml:space="preserve">Reno, Sparks           </v>
      </c>
      <c r="S31" s="8" t="s">
        <v>1483</v>
      </c>
      <c r="T31" s="8" t="s">
        <v>1448</v>
      </c>
    </row>
    <row r="32" spans="1:31" x14ac:dyDescent="0.3">
      <c r="D32" s="8" t="s">
        <v>1360</v>
      </c>
      <c r="E32" s="8">
        <v>89436</v>
      </c>
      <c r="F32" s="8" t="str">
        <f t="shared" si="1"/>
        <v>South Washoe County</v>
      </c>
      <c r="G32" s="8">
        <f>IF(D32="","",COUNTIF(Data!N:N,D32))</f>
        <v>14</v>
      </c>
    </row>
    <row r="33" spans="4:7" x14ac:dyDescent="0.3">
      <c r="D33" s="8" t="s">
        <v>1361</v>
      </c>
      <c r="E33" s="8">
        <v>89434</v>
      </c>
      <c r="F33" s="8" t="str">
        <f t="shared" si="1"/>
        <v>South Washoe County</v>
      </c>
      <c r="G33" s="8">
        <f>IF(D33="","",COUNTIF(Data!N:N,D33))</f>
        <v>8</v>
      </c>
    </row>
    <row r="34" spans="4:7" x14ac:dyDescent="0.3">
      <c r="D34" s="8" t="s">
        <v>1362</v>
      </c>
      <c r="E34" s="8">
        <v>89434</v>
      </c>
      <c r="F34" s="8" t="str">
        <f t="shared" si="1"/>
        <v>South Washoe County</v>
      </c>
      <c r="G34" s="8">
        <f>IF(D34="","",COUNTIF(Data!N:N,D34))</f>
        <v>13</v>
      </c>
    </row>
    <row r="35" spans="4:7" x14ac:dyDescent="0.3">
      <c r="D35" s="8" t="s">
        <v>1363</v>
      </c>
      <c r="E35" s="8">
        <v>89434</v>
      </c>
      <c r="F35" s="8" t="str">
        <f t="shared" si="1"/>
        <v>South Washoe County</v>
      </c>
      <c r="G35" s="8">
        <f>IF(D35="","",COUNTIF(Data!N:N,D35))</f>
        <v>13</v>
      </c>
    </row>
    <row r="36" spans="4:7" x14ac:dyDescent="0.3">
      <c r="D36" s="8" t="s">
        <v>1364</v>
      </c>
      <c r="E36" s="8">
        <v>89434</v>
      </c>
      <c r="F36" s="8" t="str">
        <f t="shared" si="1"/>
        <v>South Washoe County</v>
      </c>
      <c r="G36" s="8">
        <f>IF(D36="","",COUNTIF(Data!N:N,D36))</f>
        <v>17</v>
      </c>
    </row>
    <row r="37" spans="4:7" x14ac:dyDescent="0.3">
      <c r="D37" s="8" t="s">
        <v>1365</v>
      </c>
      <c r="E37" s="8">
        <v>89436</v>
      </c>
      <c r="F37" s="8" t="str">
        <f t="shared" si="1"/>
        <v>South Washoe County</v>
      </c>
      <c r="G37" s="8">
        <f>IF(D37="","",COUNTIF(Data!N:N,D37))</f>
        <v>26</v>
      </c>
    </row>
    <row r="38" spans="4:7" x14ac:dyDescent="0.3">
      <c r="D38" s="8" t="s">
        <v>1366</v>
      </c>
      <c r="E38" s="8">
        <v>89436</v>
      </c>
      <c r="F38" s="8" t="str">
        <f t="shared" si="1"/>
        <v>South Washoe County</v>
      </c>
      <c r="G38" s="8">
        <f>IF(D38="","",COUNTIF(Data!N:N,D38))</f>
        <v>23</v>
      </c>
    </row>
    <row r="39" spans="4:7" x14ac:dyDescent="0.3">
      <c r="D39" s="8" t="s">
        <v>1367</v>
      </c>
      <c r="E39" s="8">
        <v>89436</v>
      </c>
      <c r="F39" s="8" t="str">
        <f t="shared" si="1"/>
        <v>South Washoe County</v>
      </c>
      <c r="G39" s="8">
        <f>IF(D39="","",COUNTIF(Data!N:N,D39))</f>
        <v>6</v>
      </c>
    </row>
    <row r="40" spans="4:7" x14ac:dyDescent="0.3">
      <c r="D40" s="8" t="s">
        <v>1411</v>
      </c>
      <c r="E40" s="8">
        <v>89436</v>
      </c>
      <c r="F40" s="8" t="str">
        <f t="shared" si="1"/>
        <v>South Washoe County</v>
      </c>
      <c r="G40" s="8">
        <f>IF(D40="","",COUNTIF(Data!N:N,D40))</f>
        <v>2</v>
      </c>
    </row>
    <row r="41" spans="4:7" x14ac:dyDescent="0.3">
      <c r="D41" s="8" t="s">
        <v>1368</v>
      </c>
      <c r="E41" s="8">
        <v>89436</v>
      </c>
      <c r="F41" s="8" t="str">
        <f t="shared" si="1"/>
        <v>South Washoe County</v>
      </c>
      <c r="G41" s="8">
        <f>IF(D41="","",COUNTIF(Data!N:N,D41))</f>
        <v>6</v>
      </c>
    </row>
    <row r="42" spans="4:7" x14ac:dyDescent="0.3">
      <c r="D42" s="8" t="s">
        <v>1369</v>
      </c>
      <c r="E42" s="8">
        <v>89436</v>
      </c>
      <c r="F42" s="8" t="str">
        <f t="shared" si="1"/>
        <v>South Washoe County</v>
      </c>
      <c r="G42" s="8">
        <f>IF(D42="","",COUNTIF(Data!N:N,D42))</f>
        <v>10</v>
      </c>
    </row>
    <row r="43" spans="4:7" x14ac:dyDescent="0.3">
      <c r="D43" s="8" t="s">
        <v>1370</v>
      </c>
      <c r="E43" s="8">
        <v>89511</v>
      </c>
      <c r="F43" s="8" t="str">
        <f t="shared" si="1"/>
        <v>South Washoe County</v>
      </c>
      <c r="G43" s="8">
        <f>IF(D43="","",COUNTIF(Data!N:N,D43))</f>
        <v>23</v>
      </c>
    </row>
    <row r="44" spans="4:7" x14ac:dyDescent="0.3">
      <c r="D44" s="8" t="s">
        <v>1371</v>
      </c>
      <c r="E44" s="8">
        <v>89511</v>
      </c>
      <c r="F44" s="8" t="str">
        <f t="shared" si="1"/>
        <v>South Washoe County</v>
      </c>
      <c r="G44" s="8">
        <f>IF(D44="","",COUNTIF(Data!N:N,D44))</f>
        <v>13</v>
      </c>
    </row>
    <row r="45" spans="4:7" x14ac:dyDescent="0.3">
      <c r="D45" s="8" t="s">
        <v>1372</v>
      </c>
      <c r="E45" s="8">
        <v>89511</v>
      </c>
      <c r="F45" s="8" t="str">
        <f t="shared" si="1"/>
        <v>South Washoe County</v>
      </c>
      <c r="G45" s="8">
        <f>IF(D45="","",COUNTIF(Data!N:N,D45))</f>
        <v>28</v>
      </c>
    </row>
    <row r="46" spans="4:7" x14ac:dyDescent="0.3">
      <c r="D46" s="8" t="s">
        <v>1373</v>
      </c>
      <c r="E46" s="8">
        <v>89521</v>
      </c>
      <c r="F46" s="8" t="str">
        <f t="shared" si="1"/>
        <v>South Washoe County</v>
      </c>
      <c r="G46" s="8">
        <f>IF(D46="","",COUNTIF(Data!N:N,D46))</f>
        <v>29</v>
      </c>
    </row>
    <row r="47" spans="4:7" x14ac:dyDescent="0.3">
      <c r="D47" s="8" t="s">
        <v>1374</v>
      </c>
      <c r="E47" s="8">
        <v>89521</v>
      </c>
      <c r="F47" s="8" t="str">
        <f t="shared" si="1"/>
        <v>South Washoe County</v>
      </c>
      <c r="G47" s="8">
        <f>IF(D47="","",COUNTIF(Data!N:N,D47))</f>
        <v>8</v>
      </c>
    </row>
    <row r="48" spans="4:7" x14ac:dyDescent="0.3">
      <c r="D48" s="8" t="s">
        <v>1375</v>
      </c>
      <c r="E48" s="8">
        <v>89511</v>
      </c>
      <c r="F48" s="8" t="str">
        <f t="shared" si="1"/>
        <v>South Washoe County</v>
      </c>
      <c r="G48" s="8">
        <f>IF(D48="","",COUNTIF(Data!N:N,D48))</f>
        <v>15</v>
      </c>
    </row>
    <row r="49" spans="4:7" x14ac:dyDescent="0.3">
      <c r="D49" s="8" t="s">
        <v>1376</v>
      </c>
      <c r="E49" s="8">
        <v>89521</v>
      </c>
      <c r="F49" s="8" t="str">
        <f t="shared" si="1"/>
        <v>South Washoe County</v>
      </c>
      <c r="G49" s="8">
        <f>IF(D49="","",COUNTIF(Data!N:N,D49))</f>
        <v>1</v>
      </c>
    </row>
    <row r="50" spans="4:7" x14ac:dyDescent="0.3">
      <c r="D50" s="8" t="s">
        <v>1377</v>
      </c>
      <c r="E50" s="8">
        <v>89523</v>
      </c>
      <c r="F50" s="8" t="str">
        <f t="shared" si="1"/>
        <v>South Washoe County</v>
      </c>
      <c r="G50" s="8">
        <f>IF(D50="","",COUNTIF(Data!N:N,D50))</f>
        <v>18</v>
      </c>
    </row>
    <row r="51" spans="4:7" x14ac:dyDescent="0.3">
      <c r="D51" s="8" t="s">
        <v>1378</v>
      </c>
      <c r="E51" s="8">
        <v>89523</v>
      </c>
      <c r="F51" s="8" t="str">
        <f t="shared" si="1"/>
        <v>South Washoe County</v>
      </c>
      <c r="G51" s="8">
        <f>IF(D51="","",COUNTIF(Data!N:N,D51))</f>
        <v>8</v>
      </c>
    </row>
    <row r="52" spans="4:7" x14ac:dyDescent="0.3">
      <c r="D52" s="8" t="s">
        <v>1379</v>
      </c>
      <c r="E52" s="8">
        <v>89439</v>
      </c>
      <c r="F52" s="8" t="str">
        <f t="shared" si="1"/>
        <v>South Washoe County</v>
      </c>
      <c r="G52" s="8">
        <f>IF(D52="","",COUNTIF(Data!N:N,D52))</f>
        <v>26</v>
      </c>
    </row>
    <row r="53" spans="4:7" x14ac:dyDescent="0.3">
      <c r="D53" s="8" t="s">
        <v>1380</v>
      </c>
      <c r="E53" s="8">
        <v>89503</v>
      </c>
      <c r="F53" s="8" t="str">
        <f t="shared" si="1"/>
        <v>South Washoe County</v>
      </c>
      <c r="G53" s="8">
        <f>IF(D53="","",COUNTIF(Data!N:N,D53))</f>
        <v>3</v>
      </c>
    </row>
    <row r="54" spans="4:7" x14ac:dyDescent="0.3">
      <c r="D54" s="8" t="s">
        <v>1322</v>
      </c>
      <c r="E54" s="8">
        <v>89506</v>
      </c>
      <c r="F54" s="8" t="str">
        <f t="shared" si="1"/>
        <v>Central Washoe County</v>
      </c>
      <c r="G54" s="8">
        <f>IF(D54="","",COUNTIF(Data!N:N,D54))</f>
        <v>21</v>
      </c>
    </row>
    <row r="55" spans="4:7" x14ac:dyDescent="0.3">
      <c r="D55" s="8" t="s">
        <v>1324</v>
      </c>
      <c r="E55" s="8">
        <v>89506</v>
      </c>
      <c r="F55" s="8" t="str">
        <f t="shared" si="1"/>
        <v>Central Washoe County</v>
      </c>
      <c r="G55" s="8">
        <f>IF(D55="","",COUNTIF(Data!N:N,D55))</f>
        <v>11</v>
      </c>
    </row>
    <row r="56" spans="4:7" x14ac:dyDescent="0.3">
      <c r="D56" s="8" t="s">
        <v>1318</v>
      </c>
      <c r="E56" s="8">
        <v>89508</v>
      </c>
      <c r="F56" s="8" t="str">
        <f t="shared" si="1"/>
        <v>Central Washoe County</v>
      </c>
      <c r="G56" s="8">
        <f>IF(D56="","",COUNTIF(Data!N:N,D56))</f>
        <v>20</v>
      </c>
    </row>
    <row r="57" spans="4:7" x14ac:dyDescent="0.3">
      <c r="D57" s="8" t="s">
        <v>1319</v>
      </c>
      <c r="E57" s="8">
        <v>89508</v>
      </c>
      <c r="F57" s="8" t="str">
        <f t="shared" si="1"/>
        <v>Central Washoe County</v>
      </c>
      <c r="G57" s="8">
        <f>IF(D57="","",COUNTIF(Data!N:N,D57))</f>
        <v>6</v>
      </c>
    </row>
    <row r="58" spans="4:7" x14ac:dyDescent="0.3">
      <c r="D58" s="8" t="s">
        <v>1321</v>
      </c>
      <c r="E58" s="8">
        <v>89506</v>
      </c>
      <c r="F58" s="8" t="str">
        <f t="shared" si="1"/>
        <v>Central Washoe County</v>
      </c>
      <c r="G58" s="8">
        <f>IF(D58="","",COUNTIF(Data!N:N,D58))</f>
        <v>30</v>
      </c>
    </row>
    <row r="59" spans="4:7" x14ac:dyDescent="0.3">
      <c r="D59" s="8" t="s">
        <v>1323</v>
      </c>
      <c r="E59" s="8">
        <v>89506</v>
      </c>
      <c r="F59" s="8" t="str">
        <f t="shared" si="1"/>
        <v>Central Washoe County</v>
      </c>
      <c r="G59" s="8">
        <f>IF(D59="","",COUNTIF(Data!N:N,D59))</f>
        <v>12</v>
      </c>
    </row>
    <row r="60" spans="4:7" x14ac:dyDescent="0.3">
      <c r="D60" s="8" t="s">
        <v>1317</v>
      </c>
      <c r="E60" s="8">
        <v>89508</v>
      </c>
      <c r="F60" s="8" t="str">
        <f t="shared" si="1"/>
        <v>Central Washoe County</v>
      </c>
      <c r="G60" s="8">
        <f>IF(D60="","",COUNTIF(Data!N:N,D60))</f>
        <v>5</v>
      </c>
    </row>
    <row r="61" spans="4:7" x14ac:dyDescent="0.3">
      <c r="D61" s="8" t="s">
        <v>1315</v>
      </c>
      <c r="E61" s="8">
        <v>89508</v>
      </c>
      <c r="F61" s="8" t="str">
        <f t="shared" si="1"/>
        <v>Central Washoe County</v>
      </c>
      <c r="G61" s="8">
        <f>IF(D61="","",COUNTIF(Data!N:N,D61))</f>
        <v>4</v>
      </c>
    </row>
    <row r="62" spans="4:7" x14ac:dyDescent="0.3">
      <c r="D62" s="8" t="s">
        <v>1320</v>
      </c>
      <c r="E62" s="8">
        <v>89506</v>
      </c>
      <c r="F62" s="8" t="str">
        <f t="shared" si="1"/>
        <v>Central Washoe County</v>
      </c>
      <c r="G62" s="8">
        <f>IF(D62="","",COUNTIF(Data!N:N,D62))</f>
        <v>1</v>
      </c>
    </row>
    <row r="63" spans="4:7" x14ac:dyDescent="0.3">
      <c r="D63" s="8" t="s">
        <v>1316</v>
      </c>
      <c r="E63" s="8">
        <v>89510</v>
      </c>
      <c r="F63" s="8" t="str">
        <f t="shared" si="1"/>
        <v>Central Washoe County</v>
      </c>
      <c r="G63" s="8">
        <f>IF(D63="","",COUNTIF(Data!N:N,D63))</f>
        <v>5</v>
      </c>
    </row>
    <row r="64" spans="4:7" x14ac:dyDescent="0.3">
      <c r="D64" s="8" t="s">
        <v>1325</v>
      </c>
      <c r="E64" s="8">
        <v>89506</v>
      </c>
      <c r="F64" s="8" t="str">
        <f t="shared" si="1"/>
        <v>Central Washoe County</v>
      </c>
      <c r="G64" s="8">
        <f>IF(D64="","",COUNTIF(Data!N:N,D64))</f>
        <v>3</v>
      </c>
    </row>
    <row r="65" spans="4:7" x14ac:dyDescent="0.3">
      <c r="D65" s="8" t="s">
        <v>1330</v>
      </c>
      <c r="E65" s="8">
        <v>89436</v>
      </c>
      <c r="F65" s="8" t="str">
        <f t="shared" si="1"/>
        <v>Central Washoe County</v>
      </c>
      <c r="G65" s="8">
        <f>IF(D65="","",COUNTIF(Data!N:N,D65))</f>
        <v>16</v>
      </c>
    </row>
    <row r="66" spans="4:7" x14ac:dyDescent="0.3">
      <c r="D66" s="8" t="s">
        <v>1329</v>
      </c>
      <c r="E66" s="8">
        <v>89441</v>
      </c>
      <c r="F66" s="8" t="str">
        <f t="shared" si="1"/>
        <v>Central Washoe County</v>
      </c>
      <c r="G66" s="8">
        <f>IF(D66="","",COUNTIF(Data!N:N,D66))</f>
        <v>12</v>
      </c>
    </row>
    <row r="67" spans="4:7" x14ac:dyDescent="0.3">
      <c r="D67" s="8" t="s">
        <v>1381</v>
      </c>
      <c r="E67" s="8">
        <v>89704</v>
      </c>
      <c r="F67" s="8" t="str">
        <f t="shared" si="1"/>
        <v>South Washoe County</v>
      </c>
      <c r="G67" s="8">
        <f>IF(D67="","",COUNTIF(Data!N:N,D67))</f>
        <v>8</v>
      </c>
    </row>
    <row r="68" spans="4:7" x14ac:dyDescent="0.3">
      <c r="D68" s="8" t="s">
        <v>1382</v>
      </c>
      <c r="E68" s="8">
        <v>89704</v>
      </c>
      <c r="F68" s="8" t="str">
        <f t="shared" ref="F68:F118" si="3">VLOOKUP(D68,$I$3:$J$21,2)</f>
        <v>South Washoe County</v>
      </c>
      <c r="G68" s="8">
        <f>IF(D68="","",COUNTIF(Data!N:N,D68))</f>
        <v>10</v>
      </c>
    </row>
    <row r="69" spans="4:7" x14ac:dyDescent="0.3">
      <c r="D69" s="8" t="s">
        <v>1383</v>
      </c>
      <c r="E69" s="8">
        <v>89521</v>
      </c>
      <c r="F69" s="8" t="str">
        <f t="shared" si="3"/>
        <v>South Washoe County</v>
      </c>
      <c r="G69" s="8">
        <f>IF(D69="","",COUNTIF(Data!N:N,D69))</f>
        <v>3</v>
      </c>
    </row>
    <row r="70" spans="4:7" x14ac:dyDescent="0.3">
      <c r="D70" s="8" t="s">
        <v>1384</v>
      </c>
      <c r="E70" s="8">
        <v>89521</v>
      </c>
      <c r="F70" s="8" t="str">
        <f t="shared" si="3"/>
        <v>South Washoe County</v>
      </c>
      <c r="G70" s="8">
        <f>IF(D70="","",COUNTIF(Data!N:N,D70))</f>
        <v>4</v>
      </c>
    </row>
    <row r="71" spans="4:7" x14ac:dyDescent="0.3">
      <c r="D71" s="8" t="s">
        <v>1385</v>
      </c>
      <c r="E71" s="8">
        <v>89521</v>
      </c>
      <c r="F71" s="8" t="str">
        <f t="shared" si="3"/>
        <v>South Washoe County</v>
      </c>
      <c r="G71" s="8">
        <f>IF(D71="","",COUNTIF(Data!N:N,D71))</f>
        <v>14</v>
      </c>
    </row>
    <row r="72" spans="4:7" x14ac:dyDescent="0.3">
      <c r="D72" s="8" t="s">
        <v>1386</v>
      </c>
      <c r="E72" s="8">
        <v>89704</v>
      </c>
      <c r="F72" s="8" t="str">
        <f t="shared" si="3"/>
        <v>South Washoe County</v>
      </c>
      <c r="G72" s="8">
        <f>IF(D72="","",COUNTIF(Data!N:N,D72))</f>
        <v>12</v>
      </c>
    </row>
    <row r="73" spans="4:7" x14ac:dyDescent="0.3">
      <c r="D73" s="8" t="s">
        <v>1412</v>
      </c>
      <c r="E73" s="8">
        <v>89521</v>
      </c>
      <c r="F73" s="8" t="str">
        <f t="shared" si="3"/>
        <v>South Washoe County</v>
      </c>
      <c r="G73" s="8">
        <f>IF(D73="","",COUNTIF(Data!N:N,D73))</f>
        <v>2</v>
      </c>
    </row>
    <row r="74" spans="4:7" x14ac:dyDescent="0.3">
      <c r="D74" s="8" t="s">
        <v>1387</v>
      </c>
      <c r="E74" s="8">
        <v>89511</v>
      </c>
      <c r="F74" s="8" t="str">
        <f t="shared" si="3"/>
        <v>South Washoe County</v>
      </c>
      <c r="G74" s="8">
        <f>IF(D74="","",COUNTIF(Data!N:N,D74))</f>
        <v>2</v>
      </c>
    </row>
    <row r="75" spans="4:7" x14ac:dyDescent="0.3">
      <c r="D75" s="8" t="s">
        <v>1388</v>
      </c>
      <c r="E75" s="8">
        <v>89511</v>
      </c>
      <c r="F75" s="8" t="str">
        <f t="shared" si="3"/>
        <v>South Washoe County</v>
      </c>
      <c r="G75" s="8">
        <f>IF(D75="","",COUNTIF(Data!N:N,D75))</f>
        <v>6</v>
      </c>
    </row>
    <row r="76" spans="4:7" x14ac:dyDescent="0.3">
      <c r="D76" s="8" t="s">
        <v>1389</v>
      </c>
      <c r="E76" s="8">
        <v>89511</v>
      </c>
      <c r="F76" s="8" t="str">
        <f t="shared" si="3"/>
        <v>South Washoe County</v>
      </c>
      <c r="G76" s="8">
        <f>IF(D76="","",COUNTIF(Data!N:N,D76))</f>
        <v>21</v>
      </c>
    </row>
    <row r="77" spans="4:7" x14ac:dyDescent="0.3">
      <c r="D77" s="8" t="s">
        <v>1313</v>
      </c>
      <c r="E77" s="8">
        <v>89505</v>
      </c>
      <c r="F77" s="8" t="str">
        <f t="shared" si="3"/>
        <v>North Washoe County</v>
      </c>
      <c r="G77" s="8">
        <f>IF(D77="","",COUNTIF(Data!N:N,D77))</f>
        <v>2</v>
      </c>
    </row>
    <row r="78" spans="4:7" x14ac:dyDescent="0.3">
      <c r="D78" s="8" t="s">
        <v>1312</v>
      </c>
      <c r="E78" s="8">
        <v>89519</v>
      </c>
      <c r="F78" s="8" t="str">
        <f t="shared" si="3"/>
        <v>North Washoe County</v>
      </c>
      <c r="G78" s="8">
        <f>IF(D78="","",COUNTIF(Data!N:N,D78))</f>
        <v>7</v>
      </c>
    </row>
    <row r="79" spans="4:7" x14ac:dyDescent="0.3">
      <c r="D79" s="8" t="s">
        <v>1311</v>
      </c>
      <c r="E79" s="8" t="s">
        <v>1390</v>
      </c>
      <c r="F79" s="8" t="str">
        <f t="shared" si="3"/>
        <v>North Washoe County</v>
      </c>
      <c r="G79" s="8">
        <f>IF(D79="","",COUNTIF(Data!N:N,D79))</f>
        <v>0</v>
      </c>
    </row>
    <row r="80" spans="4:7" x14ac:dyDescent="0.3">
      <c r="D80" s="8" t="s">
        <v>1310</v>
      </c>
      <c r="E80" s="8" t="s">
        <v>1390</v>
      </c>
      <c r="F80" s="8" t="str">
        <f t="shared" si="3"/>
        <v>North Washoe County</v>
      </c>
      <c r="G80" s="8">
        <f>IF(D80="","",COUNTIF(Data!N:N,D80))</f>
        <v>0</v>
      </c>
    </row>
    <row r="81" spans="4:7" x14ac:dyDescent="0.3">
      <c r="D81" s="8" t="s">
        <v>1328</v>
      </c>
      <c r="E81" s="8">
        <v>89434</v>
      </c>
      <c r="F81" s="8" t="str">
        <f t="shared" si="3"/>
        <v>Central Washoe County</v>
      </c>
      <c r="G81" s="8">
        <f>IF(D81="","",COUNTIF(Data!N:N,D81))</f>
        <v>11</v>
      </c>
    </row>
    <row r="82" spans="4:7" x14ac:dyDescent="0.3">
      <c r="D82" s="8" t="s">
        <v>1327</v>
      </c>
      <c r="E82" s="8">
        <v>89501</v>
      </c>
      <c r="F82" s="8" t="str">
        <f t="shared" si="3"/>
        <v>Central Washoe County</v>
      </c>
      <c r="G82" s="8">
        <f>IF(D82="","",COUNTIF(Data!N:N,D82))</f>
        <v>5</v>
      </c>
    </row>
    <row r="83" spans="4:7" x14ac:dyDescent="0.3">
      <c r="D83" s="8" t="s">
        <v>1326</v>
      </c>
      <c r="E83" s="8">
        <v>89510</v>
      </c>
      <c r="F83" s="8" t="str">
        <f t="shared" si="3"/>
        <v>Various</v>
      </c>
      <c r="G83" s="8">
        <f>IF(D83="","",COUNTIF(Data!N:N,D83))</f>
        <v>8</v>
      </c>
    </row>
    <row r="84" spans="4:7" x14ac:dyDescent="0.3">
      <c r="D84" s="8" t="s">
        <v>1418</v>
      </c>
      <c r="E84" s="8" t="s">
        <v>1436</v>
      </c>
      <c r="F84" s="8" t="str">
        <f t="shared" si="3"/>
        <v>Various</v>
      </c>
      <c r="G84" s="8">
        <f>IF(D84="","",COUNTIF(Data!N:N,D84))</f>
        <v>1</v>
      </c>
    </row>
    <row r="85" spans="4:7" x14ac:dyDescent="0.3">
      <c r="D85" s="8" t="s">
        <v>1390</v>
      </c>
      <c r="E85" s="8">
        <v>89502</v>
      </c>
      <c r="F85" s="8" t="str">
        <f t="shared" si="3"/>
        <v>South Washoe County</v>
      </c>
      <c r="G85" s="8">
        <f>IF(D85="","",COUNTIF(Data!N:N,D85))</f>
        <v>17</v>
      </c>
    </row>
    <row r="86" spans="4:7" x14ac:dyDescent="0.3">
      <c r="D86" s="8" t="s">
        <v>1391</v>
      </c>
      <c r="E86" s="8">
        <v>89502</v>
      </c>
      <c r="F86" s="8" t="str">
        <f t="shared" si="3"/>
        <v>South Washoe County</v>
      </c>
      <c r="G86" s="8">
        <f>IF(D86="","",COUNTIF(Data!N:N,D86))</f>
        <v>6</v>
      </c>
    </row>
    <row r="87" spans="4:7" x14ac:dyDescent="0.3">
      <c r="D87" s="8" t="s">
        <v>1392</v>
      </c>
      <c r="E87" s="8">
        <v>89502</v>
      </c>
      <c r="F87" s="8" t="str">
        <f t="shared" si="3"/>
        <v>South Washoe County</v>
      </c>
      <c r="G87" s="8">
        <f>IF(D87="","",COUNTIF(Data!N:N,D87))</f>
        <v>11</v>
      </c>
    </row>
    <row r="88" spans="4:7" x14ac:dyDescent="0.3">
      <c r="D88" s="8" t="s">
        <v>1393</v>
      </c>
      <c r="E88" s="8">
        <v>89502</v>
      </c>
      <c r="F88" s="8" t="str">
        <f t="shared" si="3"/>
        <v>South Washoe County</v>
      </c>
      <c r="G88" s="8">
        <f>IF(D88="","",COUNTIF(Data!N:N,D88))</f>
        <v>16</v>
      </c>
    </row>
    <row r="89" spans="4:7" x14ac:dyDescent="0.3">
      <c r="D89" s="8" t="s">
        <v>1394</v>
      </c>
      <c r="E89" s="8">
        <v>89502</v>
      </c>
      <c r="F89" s="8" t="str">
        <f t="shared" si="3"/>
        <v>South Washoe County</v>
      </c>
      <c r="G89" s="8">
        <f>IF(D89="","",COUNTIF(Data!N:N,D89))</f>
        <v>12</v>
      </c>
    </row>
    <row r="90" spans="4:7" x14ac:dyDescent="0.3">
      <c r="D90" s="8" t="s">
        <v>1419</v>
      </c>
      <c r="E90" s="8">
        <v>89502</v>
      </c>
      <c r="F90" s="8" t="str">
        <f t="shared" si="3"/>
        <v>South Washoe County</v>
      </c>
      <c r="G90" s="8">
        <f>IF(D90="","",COUNTIF(Data!N:N,D90))</f>
        <v>1</v>
      </c>
    </row>
    <row r="91" spans="4:7" x14ac:dyDescent="0.3">
      <c r="D91" s="8" t="s">
        <v>1395</v>
      </c>
      <c r="E91" s="8">
        <v>89431</v>
      </c>
      <c r="F91" s="8" t="str">
        <f t="shared" si="3"/>
        <v>South Washoe County</v>
      </c>
      <c r="G91" s="8">
        <f>IF(D91="","",COUNTIF(Data!N:N,D91))</f>
        <v>11</v>
      </c>
    </row>
    <row r="92" spans="4:7" x14ac:dyDescent="0.3">
      <c r="D92" s="8" t="s">
        <v>1396</v>
      </c>
      <c r="E92" s="8">
        <v>89519</v>
      </c>
      <c r="F92" s="8" t="str">
        <f t="shared" si="3"/>
        <v>South Washoe County</v>
      </c>
      <c r="G92" s="8">
        <f>IF(D92="","",COUNTIF(Data!N:N,D92))</f>
        <v>23</v>
      </c>
    </row>
    <row r="93" spans="4:7" x14ac:dyDescent="0.3">
      <c r="D93" s="8" t="s">
        <v>1397</v>
      </c>
      <c r="E93" s="8">
        <v>89502</v>
      </c>
      <c r="F93" s="8" t="str">
        <f t="shared" si="3"/>
        <v>South Washoe County</v>
      </c>
      <c r="G93" s="8">
        <f>IF(D93="","",COUNTIF(Data!N:N,D93))</f>
        <v>11</v>
      </c>
    </row>
    <row r="94" spans="4:7" x14ac:dyDescent="0.3">
      <c r="D94" s="8" t="s">
        <v>1398</v>
      </c>
      <c r="E94" s="8">
        <v>89511</v>
      </c>
      <c r="F94" s="8" t="str">
        <f t="shared" si="3"/>
        <v>South Washoe County</v>
      </c>
      <c r="G94" s="8">
        <f>IF(D94="","",COUNTIF(Data!N:N,D94))</f>
        <v>14</v>
      </c>
    </row>
    <row r="95" spans="4:7" x14ac:dyDescent="0.3">
      <c r="D95" s="8" t="s">
        <v>1399</v>
      </c>
      <c r="E95" s="8">
        <v>89451</v>
      </c>
      <c r="F95" s="8" t="str">
        <f t="shared" si="3"/>
        <v>South Washoe County</v>
      </c>
      <c r="G95" s="8">
        <f>IF(D95="","",COUNTIF(Data!N:N,D95))</f>
        <v>24</v>
      </c>
    </row>
    <row r="96" spans="4:7" x14ac:dyDescent="0.3">
      <c r="D96" s="8" t="s">
        <v>1400</v>
      </c>
      <c r="E96" s="8">
        <v>89451</v>
      </c>
      <c r="F96" s="8" t="str">
        <f t="shared" si="3"/>
        <v>South Washoe County</v>
      </c>
      <c r="G96" s="8">
        <f>IF(D96="","",COUNTIF(Data!N:N,D96))</f>
        <v>9</v>
      </c>
    </row>
    <row r="97" spans="4:7" x14ac:dyDescent="0.3">
      <c r="D97" s="8" t="s">
        <v>1401</v>
      </c>
      <c r="E97" s="8">
        <v>89451</v>
      </c>
      <c r="F97" s="8" t="str">
        <f t="shared" si="3"/>
        <v>South Washoe County</v>
      </c>
      <c r="G97" s="8">
        <f>IF(D97="","",COUNTIF(Data!N:N,D97))</f>
        <v>7</v>
      </c>
    </row>
    <row r="98" spans="4:7" x14ac:dyDescent="0.3">
      <c r="D98" s="8" t="s">
        <v>1402</v>
      </c>
      <c r="E98" s="8">
        <v>89451</v>
      </c>
      <c r="F98" s="8" t="str">
        <f t="shared" si="3"/>
        <v>South Washoe County</v>
      </c>
      <c r="G98" s="8">
        <f>IF(D98="","",COUNTIF(Data!N:N,D98))</f>
        <v>2</v>
      </c>
    </row>
    <row r="99" spans="4:7" x14ac:dyDescent="0.3">
      <c r="D99" s="8" t="s">
        <v>1420</v>
      </c>
      <c r="E99" s="8">
        <v>89451</v>
      </c>
      <c r="F99" s="8" t="str">
        <f t="shared" si="3"/>
        <v>South Washoe County</v>
      </c>
      <c r="G99" s="8">
        <f>IF(D99="","",COUNTIF(Data!N:N,D99))</f>
        <v>1</v>
      </c>
    </row>
    <row r="100" spans="4:7" x14ac:dyDescent="0.3">
      <c r="D100" s="8" t="s">
        <v>1403</v>
      </c>
      <c r="E100" s="8">
        <v>89451</v>
      </c>
      <c r="F100" s="8" t="str">
        <f t="shared" si="3"/>
        <v>South Washoe County</v>
      </c>
      <c r="G100" s="8">
        <f>IF(D100="","",COUNTIF(Data!N:N,D100))</f>
        <v>1</v>
      </c>
    </row>
    <row r="101" spans="4:7" x14ac:dyDescent="0.3">
      <c r="D101" s="8" t="s">
        <v>1413</v>
      </c>
      <c r="E101" s="8">
        <v>89451</v>
      </c>
      <c r="F101" s="8" t="str">
        <f t="shared" si="3"/>
        <v>South Washoe County</v>
      </c>
      <c r="G101" s="8">
        <f>IF(D101="","",COUNTIF(Data!N:N,D101))</f>
        <v>1</v>
      </c>
    </row>
    <row r="102" spans="4:7" x14ac:dyDescent="0.3">
      <c r="D102" s="8" t="s">
        <v>1421</v>
      </c>
      <c r="E102" s="8">
        <v>89451</v>
      </c>
      <c r="F102" s="8" t="str">
        <f t="shared" si="3"/>
        <v>South Washoe County</v>
      </c>
      <c r="G102" s="8">
        <f>IF(D102="","",COUNTIF(Data!N:N,D102))</f>
        <v>1</v>
      </c>
    </row>
    <row r="103" spans="4:7" x14ac:dyDescent="0.3">
      <c r="D103" s="8" t="s">
        <v>1404</v>
      </c>
      <c r="E103" s="8">
        <v>89451</v>
      </c>
      <c r="F103" s="8" t="str">
        <f t="shared" si="3"/>
        <v>South Washoe County</v>
      </c>
      <c r="G103" s="8">
        <f>IF(D103="","",COUNTIF(Data!N:N,D103))</f>
        <v>1</v>
      </c>
    </row>
    <row r="104" spans="4:7" x14ac:dyDescent="0.3">
      <c r="D104" s="8" t="s">
        <v>1414</v>
      </c>
      <c r="E104" s="8">
        <v>89451</v>
      </c>
      <c r="F104" s="8" t="str">
        <f t="shared" si="3"/>
        <v>South Washoe County</v>
      </c>
      <c r="G104" s="8">
        <f>IF(D104="","",COUNTIF(Data!N:N,D104))</f>
        <v>1</v>
      </c>
    </row>
    <row r="105" spans="4:7" x14ac:dyDescent="0.3">
      <c r="D105" s="8" t="s">
        <v>1422</v>
      </c>
      <c r="E105" s="8">
        <v>89451</v>
      </c>
      <c r="F105" s="8" t="str">
        <f t="shared" si="3"/>
        <v>South Washoe County</v>
      </c>
      <c r="G105" s="8">
        <f>IF(D105="","",COUNTIF(Data!N:N,D105))</f>
        <v>1</v>
      </c>
    </row>
    <row r="106" spans="4:7" x14ac:dyDescent="0.3">
      <c r="D106" s="8" t="s">
        <v>1405</v>
      </c>
      <c r="E106" s="8">
        <v>89451</v>
      </c>
      <c r="F106" s="8" t="str">
        <f t="shared" si="3"/>
        <v>South Washoe County</v>
      </c>
      <c r="G106" s="8">
        <f>IF(D106="","",COUNTIF(Data!N:N,D106))</f>
        <v>1</v>
      </c>
    </row>
    <row r="107" spans="4:7" x14ac:dyDescent="0.3">
      <c r="D107" s="8" t="s">
        <v>1415</v>
      </c>
      <c r="E107" s="8">
        <v>89451</v>
      </c>
      <c r="F107" s="8" t="str">
        <f t="shared" si="3"/>
        <v>South Washoe County</v>
      </c>
      <c r="G107" s="8">
        <f>IF(D107="","",COUNTIF(Data!N:N,D107))</f>
        <v>1</v>
      </c>
    </row>
    <row r="108" spans="4:7" x14ac:dyDescent="0.3">
      <c r="D108" s="8" t="s">
        <v>1423</v>
      </c>
      <c r="E108" s="8">
        <v>89451</v>
      </c>
      <c r="F108" s="8" t="str">
        <f t="shared" si="3"/>
        <v>South Washoe County</v>
      </c>
      <c r="G108" s="8">
        <f>IF(D108="","",COUNTIF(Data!N:N,D108))</f>
        <v>1</v>
      </c>
    </row>
    <row r="109" spans="4:7" x14ac:dyDescent="0.3">
      <c r="D109" s="8" t="s">
        <v>1406</v>
      </c>
      <c r="E109" s="8">
        <v>89451</v>
      </c>
      <c r="F109" s="8" t="str">
        <f t="shared" si="3"/>
        <v>South Washoe County</v>
      </c>
      <c r="G109" s="8">
        <f>IF(D109="","",COUNTIF(Data!N:N,D109))</f>
        <v>1</v>
      </c>
    </row>
    <row r="110" spans="4:7" x14ac:dyDescent="0.3">
      <c r="D110" s="8" t="s">
        <v>1416</v>
      </c>
      <c r="E110" s="8">
        <v>89451</v>
      </c>
      <c r="F110" s="8" t="str">
        <f t="shared" si="3"/>
        <v>South Washoe County</v>
      </c>
      <c r="G110" s="8">
        <f>IF(D110="","",COUNTIF(Data!N:N,D110))</f>
        <v>1</v>
      </c>
    </row>
    <row r="111" spans="4:7" x14ac:dyDescent="0.3">
      <c r="D111" s="8" t="s">
        <v>1424</v>
      </c>
      <c r="E111" s="8">
        <v>89451</v>
      </c>
      <c r="F111" s="8" t="str">
        <f t="shared" si="3"/>
        <v>South Washoe County</v>
      </c>
      <c r="G111" s="8">
        <f>IF(D111="","",COUNTIF(Data!N:N,D111))</f>
        <v>1</v>
      </c>
    </row>
    <row r="112" spans="4:7" x14ac:dyDescent="0.3">
      <c r="D112" s="8" t="s">
        <v>1407</v>
      </c>
      <c r="E112" s="8">
        <v>89451</v>
      </c>
      <c r="F112" s="8" t="str">
        <f t="shared" si="3"/>
        <v>South Washoe County</v>
      </c>
      <c r="G112" s="8">
        <f>IF(D112="","",COUNTIF(Data!N:N,D112))</f>
        <v>1</v>
      </c>
    </row>
    <row r="113" spans="4:7" x14ac:dyDescent="0.3">
      <c r="D113" s="8" t="s">
        <v>1417</v>
      </c>
      <c r="E113" s="8">
        <v>89451</v>
      </c>
      <c r="F113" s="8" t="str">
        <f t="shared" si="3"/>
        <v>South Washoe County</v>
      </c>
      <c r="G113" s="8">
        <f>IF(D113="","",COUNTIF(Data!N:N,D113))</f>
        <v>1</v>
      </c>
    </row>
    <row r="114" spans="4:7" x14ac:dyDescent="0.3">
      <c r="D114" s="8" t="s">
        <v>1425</v>
      </c>
      <c r="E114" s="8">
        <v>89451</v>
      </c>
      <c r="F114" s="8" t="str">
        <f t="shared" si="3"/>
        <v>South Washoe County</v>
      </c>
      <c r="G114" s="8">
        <f>IF(D114="","",COUNTIF(Data!N:N,D114))</f>
        <v>1</v>
      </c>
    </row>
    <row r="115" spans="4:7" x14ac:dyDescent="0.3">
      <c r="D115" s="8" t="s">
        <v>1408</v>
      </c>
      <c r="E115" s="8">
        <v>89523</v>
      </c>
      <c r="F115" s="8" t="str">
        <f t="shared" si="3"/>
        <v>South Washoe County</v>
      </c>
      <c r="G115" s="8">
        <f>IF(D115="","",COUNTIF(Data!N:N,D115))</f>
        <v>1</v>
      </c>
    </row>
    <row r="116" spans="4:7" x14ac:dyDescent="0.3">
      <c r="D116" s="8" t="s">
        <v>1409</v>
      </c>
      <c r="E116" s="8">
        <v>89451</v>
      </c>
      <c r="F116" s="8" t="str">
        <f t="shared" si="3"/>
        <v>South Washoe County</v>
      </c>
      <c r="G116" s="8">
        <f>IF(D116="","",COUNTIF(Data!N:N,D116))</f>
        <v>29</v>
      </c>
    </row>
    <row r="117" spans="4:7" x14ac:dyDescent="0.3">
      <c r="D117" s="8" t="s">
        <v>1410</v>
      </c>
      <c r="E117" s="8">
        <v>89451</v>
      </c>
      <c r="F117" s="8" t="str">
        <f t="shared" si="3"/>
        <v>South Washoe County</v>
      </c>
      <c r="G117" s="8">
        <f>IF(D117="","",COUNTIF(Data!N:N,D117))</f>
        <v>2</v>
      </c>
    </row>
    <row r="118" spans="4:7" x14ac:dyDescent="0.3">
      <c r="D118" s="8" t="s">
        <v>1426</v>
      </c>
      <c r="E118" s="8" t="s">
        <v>1436</v>
      </c>
      <c r="F118" s="8" t="str">
        <f t="shared" si="3"/>
        <v>Various</v>
      </c>
      <c r="G118" s="8">
        <f>IF(D118="","",COUNTIF(Data!N:N,D118))</f>
        <v>1</v>
      </c>
    </row>
  </sheetData>
  <sortState ref="Q9:AE30">
    <sortCondition ref="Q9:Q30"/>
  </sortState>
  <mergeCells count="1">
    <mergeCell ref="D1:G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A14" sqref="A14"/>
    </sheetView>
  </sheetViews>
  <sheetFormatPr defaultRowHeight="14.4" x14ac:dyDescent="0.3"/>
  <cols>
    <col min="1" max="1" width="25.109375" style="27" bestFit="1" customWidth="1"/>
    <col min="2" max="2" width="25.109375" style="24" customWidth="1"/>
    <col min="3" max="3" width="70" style="28" bestFit="1" customWidth="1"/>
    <col min="4" max="16384" width="8.88671875" style="24"/>
  </cols>
  <sheetData>
    <row r="1" spans="1:3" x14ac:dyDescent="0.3">
      <c r="A1" s="27" t="s">
        <v>1287</v>
      </c>
      <c r="B1" s="24" t="s">
        <v>1299</v>
      </c>
      <c r="C1" s="28" t="s">
        <v>1288</v>
      </c>
    </row>
    <row r="2" spans="1:3" x14ac:dyDescent="0.3">
      <c r="A2" s="27" t="s">
        <v>1289</v>
      </c>
      <c r="B2" s="24" t="s">
        <v>1299</v>
      </c>
      <c r="C2" s="28" t="s">
        <v>1290</v>
      </c>
    </row>
    <row r="3" spans="1:3" ht="28.8" x14ac:dyDescent="0.3">
      <c r="A3" s="27" t="s">
        <v>1291</v>
      </c>
      <c r="B3" s="33" t="s">
        <v>1300</v>
      </c>
      <c r="C3" s="28" t="s">
        <v>1292</v>
      </c>
    </row>
    <row r="4" spans="1:3" x14ac:dyDescent="0.3">
      <c r="A4" s="27" t="s">
        <v>1293</v>
      </c>
      <c r="B4" s="24" t="s">
        <v>1299</v>
      </c>
      <c r="C4" s="28" t="s">
        <v>1294</v>
      </c>
    </row>
    <row r="5" spans="1:3" x14ac:dyDescent="0.3">
      <c r="A5" s="27" t="s">
        <v>1442</v>
      </c>
      <c r="B5" s="24" t="s">
        <v>1443</v>
      </c>
      <c r="C5" s="28" t="s">
        <v>1444</v>
      </c>
    </row>
    <row r="6" spans="1:3" x14ac:dyDescent="0.3">
      <c r="A6" s="27" t="s">
        <v>1301</v>
      </c>
      <c r="B6" s="24" t="s">
        <v>1296</v>
      </c>
      <c r="C6" s="28" t="s">
        <v>1295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vt:lpstr>
      <vt:lpstr>Data</vt:lpstr>
      <vt:lpstr>Keys</vt:lpstr>
      <vt:lpstr>Sources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Jay Kolbet-Clausell</cp:lastModifiedBy>
  <dcterms:created xsi:type="dcterms:W3CDTF">2015-02-26T04:12:57Z</dcterms:created>
  <dcterms:modified xsi:type="dcterms:W3CDTF">2015-04-24T04:05:18Z</dcterms:modified>
</cp:coreProperties>
</file>